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PRIHODA'!$A$1:$J$43</definedName>
  </definedNames>
  <calcPr calcId="125725"/>
</workbook>
</file>

<file path=xl/calcChain.xml><?xml version="1.0" encoding="utf-8"?>
<calcChain xmlns="http://schemas.openxmlformats.org/spreadsheetml/2006/main">
  <c r="E14" i="2"/>
  <c r="B15" s="1"/>
  <c r="F9" i="1"/>
  <c r="F12" s="1"/>
  <c r="F22" s="1"/>
  <c r="H41" i="3"/>
  <c r="H40"/>
  <c r="E18"/>
  <c r="C47"/>
  <c r="D41"/>
  <c r="E41"/>
  <c r="F41"/>
  <c r="G41"/>
  <c r="G40" s="1"/>
  <c r="D28" i="2"/>
  <c r="M41" i="3"/>
  <c r="N21"/>
  <c r="M21"/>
  <c r="M20" s="1"/>
  <c r="C45"/>
  <c r="C46"/>
  <c r="C25"/>
  <c r="E21"/>
  <c r="E20" s="1"/>
  <c r="G37"/>
  <c r="G29"/>
  <c r="J41"/>
  <c r="J40" s="1"/>
  <c r="C24"/>
  <c r="C23"/>
  <c r="C22"/>
  <c r="C21" s="1"/>
  <c r="C20" s="1"/>
  <c r="C19"/>
  <c r="C17"/>
  <c r="C16"/>
  <c r="C15"/>
  <c r="C14"/>
  <c r="C12"/>
  <c r="C11"/>
  <c r="C10"/>
  <c r="C44"/>
  <c r="C42"/>
  <c r="C38"/>
  <c r="C37" s="1"/>
  <c r="C36"/>
  <c r="C35"/>
  <c r="C34"/>
  <c r="C33"/>
  <c r="C32"/>
  <c r="C31"/>
  <c r="C30"/>
  <c r="H37"/>
  <c r="N29"/>
  <c r="M29"/>
  <c r="C18"/>
  <c r="J29"/>
  <c r="J28" s="1"/>
  <c r="E29"/>
  <c r="I29"/>
  <c r="H29"/>
  <c r="F29"/>
  <c r="F28" s="1"/>
  <c r="F40"/>
  <c r="J42" i="2"/>
  <c r="I42"/>
  <c r="B42"/>
  <c r="B43" s="1"/>
  <c r="B28"/>
  <c r="F28"/>
  <c r="N9" i="3"/>
  <c r="N13"/>
  <c r="N8" s="1"/>
  <c r="N18"/>
  <c r="N37"/>
  <c r="N40"/>
  <c r="N20"/>
  <c r="M13"/>
  <c r="M18"/>
  <c r="M40"/>
  <c r="M37"/>
  <c r="M9"/>
  <c r="M8" s="1"/>
  <c r="I18"/>
  <c r="I13"/>
  <c r="I9"/>
  <c r="I8"/>
  <c r="I37"/>
  <c r="I41"/>
  <c r="I40" s="1"/>
  <c r="E9"/>
  <c r="E13"/>
  <c r="E37"/>
  <c r="E28" s="1"/>
  <c r="E43"/>
  <c r="E40" s="1"/>
  <c r="D40"/>
  <c r="D37"/>
  <c r="D29"/>
  <c r="D28" s="1"/>
  <c r="D21"/>
  <c r="D20" s="1"/>
  <c r="D18"/>
  <c r="D13"/>
  <c r="D9"/>
  <c r="G12" i="1"/>
  <c r="G22"/>
  <c r="H12"/>
  <c r="H22"/>
  <c r="H28" i="3"/>
  <c r="N28"/>
  <c r="M28"/>
  <c r="B29" i="2" l="1"/>
  <c r="H48" i="3"/>
  <c r="E8"/>
  <c r="C13"/>
  <c r="I28"/>
  <c r="I48" s="1"/>
  <c r="G28"/>
  <c r="G48" s="1"/>
  <c r="D8"/>
  <c r="C9"/>
  <c r="C8" s="1"/>
  <c r="E48"/>
  <c r="F48"/>
  <c r="C29"/>
  <c r="J48"/>
  <c r="C28"/>
  <c r="M48"/>
  <c r="N48"/>
  <c r="D48"/>
  <c r="C43"/>
  <c r="C40" l="1"/>
  <c r="C41"/>
  <c r="C48"/>
</calcChain>
</file>

<file path=xl/sharedStrings.xml><?xml version="1.0" encoding="utf-8"?>
<sst xmlns="http://schemas.openxmlformats.org/spreadsheetml/2006/main" count="128" uniqueCount="80">
  <si>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</si>
  <si>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</si>
  <si>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</si>
  <si>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</si>
  <si>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</si>
  <si>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</si>
  <si>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</si>
  <si>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</si>
  <si>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</si>
  <si>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</si>
  <si>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</si>
  <si>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</si>
  <si>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</si>
  <si>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</si>
  <si>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</si>
  <si>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</si>
  <si>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</si>
  <si>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</si>
  <si>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</si>
  <si>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</si>
  <si>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</si>
  <si>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</si>
  <si>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</si>
  <si>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</si>
  <si>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</si>
  <si>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</si>
  <si>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</si>
  <si>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</si>
  <si>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</si>
  <si>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</si>
  <si>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</si>
  <si>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</si>
  <si>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</si>
  <si>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</si>
  <si>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</si>
  <si>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</si>
  <si>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</si>
  <si>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</si>
  <si>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</si>
  <si>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</si>
  <si>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</si>
  <si>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</si>
  <si>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</si>
  <si>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OSNOVNA ŠKOLA LEGRAD</t>
  </si>
  <si>
    <t>Zgrade škole</t>
  </si>
  <si>
    <t>Knjige</t>
  </si>
  <si>
    <t>Opći prihodi i primici Državni proračun</t>
  </si>
  <si>
    <t>Opći prihodi i primici Županijski proračun</t>
  </si>
  <si>
    <t>Prihodi od prodaje nefinancijske imovine i nadoknade šteta s osnova osiguranja</t>
  </si>
  <si>
    <t>IZNAD ZAKONSKOG STANDARDA</t>
  </si>
  <si>
    <t>Zakonski standard u osnovnom školstvu</t>
  </si>
  <si>
    <t>Program 19  1030</t>
  </si>
  <si>
    <t>Aktivnost 19  1030  A100052</t>
  </si>
  <si>
    <t>Odgojnoobrazovno, administrativno i tehničko osoblje</t>
  </si>
  <si>
    <t>Program 19  1031</t>
  </si>
  <si>
    <t>Aktivnost 19  1031  A100053</t>
  </si>
  <si>
    <t>Ostali nespomenuti prihodi</t>
  </si>
  <si>
    <t>Financijaski rashodi</t>
  </si>
  <si>
    <t>U K U P N O</t>
  </si>
  <si>
    <t>Opći prihodi i primici županijski proračun</t>
  </si>
  <si>
    <t>2018.</t>
  </si>
  <si>
    <t>Plaće</t>
  </si>
  <si>
    <t>Naknade ostalih troškova</t>
  </si>
  <si>
    <t>PROJEKCIJA PLANA ZA 2019.</t>
  </si>
  <si>
    <t>2019.</t>
  </si>
  <si>
    <t>2020.</t>
  </si>
  <si>
    <t>Prijedlog plana 
za 2018.</t>
  </si>
  <si>
    <t>Projekcija plana
za 2019.</t>
  </si>
  <si>
    <t>Projekcija plana 
za 2020.</t>
  </si>
  <si>
    <t>PRIJEDLOG PLANA ZA 2018.</t>
  </si>
  <si>
    <t>PROJEKCIJA PLANA ZA 2020.</t>
  </si>
  <si>
    <t>Dodatna ulaganja na građ.objektima</t>
  </si>
  <si>
    <t>Ostali višegodišnji nasadi</t>
  </si>
  <si>
    <t>Ukupno prihodi i primici za 2018.</t>
  </si>
  <si>
    <t>Ukupno prihodi i primici za 2019.</t>
  </si>
  <si>
    <t>Ukupno prihodi i primici za 2020.</t>
  </si>
  <si>
    <t>Ulaganja u računalne programe</t>
  </si>
  <si>
    <t>PLAN PRIHODA I PRIMITAKA - REBALANS</t>
  </si>
  <si>
    <t xml:space="preserve"> FINANCIJSKI PLAN OSNOVNE ŠKOLE LEGRAD ZA 2018. - REBALANS</t>
  </si>
  <si>
    <t>PLAN RASHODA I IZDATAKA - REBALANS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</si>
</sst>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38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/>
    <xf numFmtId="0" fontId="19" fillId="0" borderId="0" xfId="0" applyFont="1"/>
    <xf numFmtId="0" fontId="21" fillId="18" borderId="0" xfId="0" applyNumberFormat="1" applyFont="1" applyFill="1" applyBorder="1" applyAlignment="1" applyProtection="1"/>
    <xf numFmtId="1" fontId="19" fillId="0" borderId="10" xfId="0" applyNumberFormat="1" applyFont="1" applyBorder="1" applyAlignment="1">
      <alignment horizontal="left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/>
    <xf numFmtId="3" fontId="19" fillId="0" borderId="12" xfId="0" applyNumberFormat="1" applyFont="1" applyBorder="1" applyAlignment="1">
      <alignment horizont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5" fillId="18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1" fontId="19" fillId="0" borderId="20" xfId="0" applyNumberFormat="1" applyFont="1" applyBorder="1" applyAlignment="1">
      <alignment horizontal="left" wrapText="1"/>
    </xf>
    <xf numFmtId="3" fontId="19" fillId="0" borderId="21" xfId="0" applyNumberFormat="1" applyFont="1" applyBorder="1"/>
    <xf numFmtId="3" fontId="19" fillId="0" borderId="22" xfId="0" applyNumberFormat="1" applyFont="1" applyBorder="1"/>
    <xf numFmtId="3" fontId="19" fillId="0" borderId="23" xfId="0" applyNumberFormat="1" applyFont="1" applyBorder="1"/>
    <xf numFmtId="3" fontId="19" fillId="0" borderId="24" xfId="0" applyNumberFormat="1" applyFont="1" applyBorder="1"/>
    <xf numFmtId="1" fontId="19" fillId="0" borderId="20" xfId="0" applyNumberFormat="1" applyFont="1" applyBorder="1" applyAlignment="1">
      <alignment horizontal="right" wrapText="1"/>
    </xf>
    <xf numFmtId="1" fontId="19" fillId="0" borderId="20" xfId="0" applyNumberFormat="1" applyFont="1" applyBorder="1" applyAlignment="1">
      <alignment wrapText="1"/>
    </xf>
    <xf numFmtId="1" fontId="19" fillId="0" borderId="25" xfId="0" applyNumberFormat="1" applyFont="1" applyBorder="1" applyAlignment="1">
      <alignment wrapText="1"/>
    </xf>
    <xf numFmtId="3" fontId="19" fillId="0" borderId="26" xfId="0" applyNumberFormat="1" applyFont="1" applyBorder="1"/>
    <xf numFmtId="3" fontId="19" fillId="0" borderId="27" xfId="0" applyNumberFormat="1" applyFont="1" applyBorder="1"/>
    <xf numFmtId="3" fontId="19" fillId="0" borderId="28" xfId="0" applyNumberFormat="1" applyFont="1" applyBorder="1"/>
    <xf numFmtId="3" fontId="19" fillId="0" borderId="29" xfId="0" applyNumberFormat="1" applyFont="1" applyBorder="1"/>
    <xf numFmtId="1" fontId="20" fillId="0" borderId="30" xfId="0" applyNumberFormat="1" applyFont="1" applyBorder="1" applyAlignment="1">
      <alignment wrapText="1"/>
    </xf>
    <xf numFmtId="3" fontId="19" fillId="0" borderId="31" xfId="0" applyNumberFormat="1" applyFont="1" applyBorder="1"/>
    <xf numFmtId="3" fontId="19" fillId="0" borderId="30" xfId="0" applyNumberFormat="1" applyFont="1" applyBorder="1"/>
    <xf numFmtId="3" fontId="19" fillId="0" borderId="32" xfId="0" applyNumberFormat="1" applyFont="1" applyBorder="1"/>
    <xf numFmtId="3" fontId="19" fillId="0" borderId="33" xfId="0" applyNumberFormat="1" applyFont="1" applyBorder="1"/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quotePrefix="1" applyFont="1" applyBorder="1" applyAlignment="1">
      <alignment horizontal="left" vertical="center" wrapText="1"/>
    </xf>
    <xf numFmtId="0" fontId="29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quotePrefix="1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Border="1" applyAlignment="1" applyProtection="1"/>
    <xf numFmtId="0" fontId="28" fillId="0" borderId="15" xfId="0" quotePrefix="1" applyFont="1" applyBorder="1" applyAlignment="1">
      <alignment horizontal="left" vertical="center" wrapText="1"/>
    </xf>
    <xf numFmtId="0" fontId="28" fillId="0" borderId="15" xfId="0" quotePrefix="1" applyFont="1" applyBorder="1" applyAlignment="1">
      <alignment horizontal="center" vertical="center" wrapText="1"/>
    </xf>
    <xf numFmtId="0" fontId="25" fillId="0" borderId="15" xfId="0" quotePrefix="1" applyNumberFormat="1" applyFont="1" applyFill="1" applyBorder="1" applyAlignment="1" applyProtection="1">
      <alignment horizontal="left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/>
    </xf>
    <xf numFmtId="3" fontId="25" fillId="0" borderId="0" xfId="0" quotePrefix="1" applyNumberFormat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 applyProtection="1"/>
    <xf numFmtId="3" fontId="25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/>
    <xf numFmtId="0" fontId="32" fillId="0" borderId="0" xfId="0" quotePrefix="1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32" fillId="0" borderId="34" xfId="0" quotePrefix="1" applyFont="1" applyBorder="1" applyAlignment="1">
      <alignment horizontal="left" wrapText="1"/>
    </xf>
    <xf numFmtId="0" fontId="32" fillId="0" borderId="15" xfId="0" quotePrefix="1" applyFont="1" applyBorder="1" applyAlignment="1">
      <alignment horizontal="left" wrapText="1"/>
    </xf>
    <xf numFmtId="0" fontId="32" fillId="0" borderId="15" xfId="0" quotePrefix="1" applyFont="1" applyBorder="1" applyAlignment="1">
      <alignment horizontal="center" wrapText="1"/>
    </xf>
    <xf numFmtId="0" fontId="32" fillId="0" borderId="15" xfId="0" quotePrefix="1" applyNumberFormat="1" applyFont="1" applyFill="1" applyBorder="1" applyAlignment="1" applyProtection="1">
      <alignment horizontal="left"/>
    </xf>
    <xf numFmtId="0" fontId="25" fillId="0" borderId="16" xfId="0" applyNumberFormat="1" applyFont="1" applyFill="1" applyBorder="1" applyAlignment="1" applyProtection="1">
      <alignment horizont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/>
    <xf numFmtId="3" fontId="32" fillId="0" borderId="16" xfId="0" applyNumberFormat="1" applyFont="1" applyBorder="1" applyAlignment="1">
      <alignment horizontal="right"/>
    </xf>
    <xf numFmtId="3" fontId="32" fillId="0" borderId="16" xfId="0" applyNumberFormat="1" applyFont="1" applyFill="1" applyBorder="1" applyAlignment="1" applyProtection="1">
      <alignment horizontal="right" wrapText="1"/>
    </xf>
    <xf numFmtId="0" fontId="34" fillId="0" borderId="15" xfId="0" applyNumberFormat="1" applyFont="1" applyFill="1" applyBorder="1" applyAlignment="1" applyProtection="1">
      <alignment wrapText="1"/>
    </xf>
    <xf numFmtId="3" fontId="32" fillId="0" borderId="34" xfId="0" applyNumberFormat="1" applyFont="1" applyBorder="1" applyAlignment="1">
      <alignment horizontal="right"/>
    </xf>
    <xf numFmtId="0" fontId="32" fillId="0" borderId="15" xfId="0" quotePrefix="1" applyFont="1" applyBorder="1" applyAlignment="1">
      <alignment horizontal="left"/>
    </xf>
    <xf numFmtId="0" fontId="32" fillId="0" borderId="15" xfId="0" applyNumberFormat="1" applyFont="1" applyFill="1" applyBorder="1" applyAlignment="1" applyProtection="1">
      <alignment wrapText="1"/>
    </xf>
    <xf numFmtId="0" fontId="34" fillId="0" borderId="15" xfId="0" applyNumberFormat="1" applyFont="1" applyFill="1" applyBorder="1" applyAlignment="1" applyProtection="1">
      <alignment horizontal="center" wrapText="1"/>
    </xf>
    <xf numFmtId="0" fontId="33" fillId="0" borderId="16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2" fillId="18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1" fillId="18" borderId="0" xfId="0" applyNumberFormat="1" applyFont="1" applyFill="1" applyBorder="1" applyAlignment="1" applyProtection="1">
      <alignment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1" fontId="20" fillId="19" borderId="10" xfId="0" applyNumberFormat="1" applyFont="1" applyFill="1" applyBorder="1" applyAlignment="1">
      <alignment horizontal="right" vertical="top" wrapText="1"/>
    </xf>
    <xf numFmtId="1" fontId="20" fillId="19" borderId="35" xfId="0" applyNumberFormat="1" applyFont="1" applyFill="1" applyBorder="1" applyAlignment="1">
      <alignment horizontal="left" wrapText="1"/>
    </xf>
    <xf numFmtId="1" fontId="20" fillId="0" borderId="10" xfId="0" applyNumberFormat="1" applyFont="1" applyFill="1" applyBorder="1" applyAlignment="1">
      <alignment horizontal="right" vertical="top" wrapText="1"/>
    </xf>
    <xf numFmtId="1" fontId="20" fillId="0" borderId="35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3" fontId="25" fillId="0" borderId="16" xfId="0" applyNumberFormat="1" applyFont="1" applyFill="1" applyBorder="1" applyAlignment="1" applyProtection="1">
      <alignment horizontal="center" wrapText="1"/>
    </xf>
    <xf numFmtId="3" fontId="25" fillId="0" borderId="16" xfId="0" applyNumberFormat="1" applyFont="1" applyFill="1" applyBorder="1" applyAlignment="1" applyProtection="1">
      <alignment horizontal="center" vertical="center" wrapText="1"/>
    </xf>
    <xf numFmtId="165" fontId="23" fillId="0" borderId="0" xfId="42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vertical="center"/>
    </xf>
    <xf numFmtId="0" fontId="20" fillId="0" borderId="36" xfId="0" applyFont="1" applyBorder="1" applyAlignment="1">
      <alignment vertical="center" wrapText="1"/>
    </xf>
    <xf numFmtId="165" fontId="25" fillId="0" borderId="0" xfId="42" applyNumberFormat="1" applyFont="1" applyFill="1" applyBorder="1" applyAlignment="1" applyProtection="1"/>
    <xf numFmtId="165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5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35" fillId="0" borderId="34" xfId="0" quotePrefix="1" applyNumberFormat="1" applyFont="1" applyFill="1" applyBorder="1" applyAlignment="1" applyProtection="1">
      <alignment horizontal="left" wrapText="1"/>
    </xf>
    <xf numFmtId="0" fontId="36" fillId="0" borderId="15" xfId="0" applyNumberFormat="1" applyFont="1" applyFill="1" applyBorder="1" applyAlignment="1" applyProtection="1">
      <alignment wrapText="1"/>
    </xf>
    <xf numFmtId="0" fontId="35" fillId="0" borderId="34" xfId="0" applyNumberFormat="1" applyFont="1" applyFill="1" applyBorder="1" applyAlignment="1" applyProtection="1">
      <alignment horizontal="left" wrapText="1"/>
    </xf>
    <xf numFmtId="0" fontId="19" fillId="0" borderId="1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/>
    <xf numFmtId="0" fontId="35" fillId="0" borderId="34" xfId="0" quotePrefix="1" applyFont="1" applyBorder="1" applyAlignment="1">
      <alignment horizontal="left"/>
    </xf>
    <xf numFmtId="0" fontId="19" fillId="0" borderId="15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2" fillId="0" borderId="34" xfId="0" applyNumberFormat="1" applyFont="1" applyFill="1" applyBorder="1" applyAlignment="1" applyProtection="1">
      <alignment horizontal="left" wrapText="1"/>
    </xf>
    <xf numFmtId="0" fontId="34" fillId="0" borderId="15" xfId="0" applyNumberFormat="1" applyFont="1" applyFill="1" applyBorder="1" applyAlignment="1" applyProtection="1">
      <alignment wrapText="1"/>
    </xf>
    <xf numFmtId="0" fontId="23" fillId="0" borderId="15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center" vertical="center" wrapText="1"/>
    </xf>
    <xf numFmtId="0" fontId="26" fillId="0" borderId="37" xfId="0" quotePrefix="1" applyNumberFormat="1" applyFont="1" applyFill="1" applyBorder="1" applyAlignment="1" applyProtection="1">
      <alignment horizontal="left" wrapText="1"/>
    </xf>
    <xf numFmtId="0" fontId="33" fillId="0" borderId="37" xfId="0" applyNumberFormat="1" applyFont="1" applyFill="1" applyBorder="1" applyAlignment="1" applyProtection="1">
      <alignment wrapText="1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/>
    </xf>
    <xf numFmtId="3" fontId="20" fillId="0" borderId="32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0" fontId="26" fillId="0" borderId="37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19050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9525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19050" y="3867150"/>
          <a:ext cx="10477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9525" y="3867150"/>
          <a:ext cx="10477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19050" y="7210425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9525" y="7210425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activeCell="C14" sqref="C14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5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>
      <c r="A1" s="123" t="s">
        <v>78</v>
      </c>
      <c r="B1" s="123"/>
      <c r="C1" s="123"/>
      <c r="D1" s="123"/>
      <c r="E1" s="123"/>
      <c r="F1" s="123"/>
      <c r="G1" s="123"/>
      <c r="H1" s="123"/>
    </row>
    <row r="2" spans="1:9" s="75" customFormat="1" ht="26.25" customHeight="1">
      <c r="A2" s="123" t="s">
        <v>38</v>
      </c>
      <c r="B2" s="123"/>
      <c r="C2" s="123"/>
      <c r="D2" s="123"/>
      <c r="E2" s="123"/>
      <c r="F2" s="123"/>
      <c r="G2" s="124"/>
      <c r="H2" s="124"/>
    </row>
    <row r="3" spans="1:9" ht="25.5" customHeight="1">
      <c r="A3" s="123"/>
      <c r="B3" s="123"/>
      <c r="C3" s="123"/>
      <c r="D3" s="123"/>
      <c r="E3" s="123"/>
      <c r="F3" s="123"/>
      <c r="G3" s="123"/>
      <c r="H3" s="125"/>
    </row>
    <row r="4" spans="1:9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66</v>
      </c>
      <c r="G5" s="82" t="s">
        <v>67</v>
      </c>
      <c r="H5" s="83" t="s">
        <v>68</v>
      </c>
      <c r="I5" s="84"/>
    </row>
    <row r="6" spans="1:9" ht="27.75" customHeight="1">
      <c r="A6" s="121" t="s">
        <v>40</v>
      </c>
      <c r="B6" s="120"/>
      <c r="C6" s="120"/>
      <c r="D6" s="120"/>
      <c r="E6" s="122"/>
      <c r="F6" s="109">
        <v>4385219</v>
      </c>
      <c r="G6" s="109"/>
      <c r="H6" s="110"/>
      <c r="I6" s="106"/>
    </row>
    <row r="7" spans="1:9" ht="22.5" customHeight="1">
      <c r="A7" s="121" t="s">
        <v>0</v>
      </c>
      <c r="B7" s="120"/>
      <c r="C7" s="120"/>
      <c r="D7" s="120"/>
      <c r="E7" s="122"/>
      <c r="F7" s="86">
        <v>4385219</v>
      </c>
      <c r="G7" s="86"/>
      <c r="H7" s="86"/>
    </row>
    <row r="8" spans="1:9" ht="22.5" customHeight="1">
      <c r="A8" s="126" t="s">
        <v>1</v>
      </c>
      <c r="B8" s="122"/>
      <c r="C8" s="122"/>
      <c r="D8" s="122"/>
      <c r="E8" s="122"/>
      <c r="F8" s="86"/>
      <c r="G8" s="86"/>
      <c r="H8" s="86"/>
    </row>
    <row r="9" spans="1:9" ht="22.5" customHeight="1">
      <c r="A9" s="107" t="s">
        <v>41</v>
      </c>
      <c r="B9" s="85"/>
      <c r="C9" s="85"/>
      <c r="D9" s="85"/>
      <c r="E9" s="85"/>
      <c r="F9" s="86">
        <f>SUM(F10+F11)</f>
        <v>4366743</v>
      </c>
      <c r="G9" s="86"/>
      <c r="H9" s="86"/>
    </row>
    <row r="10" spans="1:9" ht="22.5" customHeight="1">
      <c r="A10" s="119" t="s">
        <v>2</v>
      </c>
      <c r="B10" s="120"/>
      <c r="C10" s="120"/>
      <c r="D10" s="120"/>
      <c r="E10" s="127"/>
      <c r="F10" s="87">
        <v>3980967</v>
      </c>
      <c r="G10" s="87"/>
      <c r="H10" s="87"/>
    </row>
    <row r="11" spans="1:9" ht="22.5" customHeight="1">
      <c r="A11" s="126" t="s">
        <v>3</v>
      </c>
      <c r="B11" s="122"/>
      <c r="C11" s="122"/>
      <c r="D11" s="122"/>
      <c r="E11" s="122"/>
      <c r="F11" s="87">
        <v>385776</v>
      </c>
      <c r="G11" s="87"/>
      <c r="H11" s="87"/>
    </row>
    <row r="12" spans="1:9" ht="22.5" customHeight="1">
      <c r="A12" s="119" t="s">
        <v>4</v>
      </c>
      <c r="B12" s="120"/>
      <c r="C12" s="120"/>
      <c r="D12" s="120"/>
      <c r="E12" s="120"/>
      <c r="F12" s="87">
        <f>+F6-F9</f>
        <v>18476</v>
      </c>
      <c r="G12" s="87">
        <f>+G6-G9</f>
        <v>0</v>
      </c>
      <c r="H12" s="87">
        <f>+H6-H9</f>
        <v>0</v>
      </c>
    </row>
    <row r="13" spans="1:9" ht="25.5" customHeight="1">
      <c r="A13" s="123"/>
      <c r="B13" s="128"/>
      <c r="C13" s="128"/>
      <c r="D13" s="128"/>
      <c r="E13" s="128"/>
      <c r="F13" s="125"/>
      <c r="G13" s="125"/>
      <c r="H13" s="125"/>
    </row>
    <row r="14" spans="1:9" ht="27.75" customHeight="1">
      <c r="A14" s="78"/>
      <c r="B14" s="79"/>
      <c r="C14" s="79"/>
      <c r="D14" s="80"/>
      <c r="E14" s="81"/>
      <c r="F14" s="82" t="s">
        <v>66</v>
      </c>
      <c r="G14" s="82" t="s">
        <v>67</v>
      </c>
      <c r="H14" s="83" t="s">
        <v>68</v>
      </c>
    </row>
    <row r="15" spans="1:9" ht="22.5" customHeight="1">
      <c r="A15" s="129" t="s">
        <v>5</v>
      </c>
      <c r="B15" s="130"/>
      <c r="C15" s="130"/>
      <c r="D15" s="130"/>
      <c r="E15" s="131"/>
      <c r="F15" s="89">
        <v>-18476</v>
      </c>
      <c r="G15" s="89">
        <v>0</v>
      </c>
      <c r="H15" s="87">
        <v>0</v>
      </c>
    </row>
    <row r="16" spans="1:9" s="70" customFormat="1" ht="25.5" customHeight="1">
      <c r="A16" s="132"/>
      <c r="B16" s="128"/>
      <c r="C16" s="128"/>
      <c r="D16" s="128"/>
      <c r="E16" s="128"/>
      <c r="F16" s="125"/>
      <c r="G16" s="125"/>
      <c r="H16" s="125"/>
    </row>
    <row r="17" spans="1:8" s="70" customFormat="1" ht="27.75" customHeight="1">
      <c r="A17" s="78"/>
      <c r="B17" s="79"/>
      <c r="C17" s="79"/>
      <c r="D17" s="80"/>
      <c r="E17" s="81"/>
      <c r="F17" s="82" t="s">
        <v>66</v>
      </c>
      <c r="G17" s="82" t="s">
        <v>67</v>
      </c>
      <c r="H17" s="83" t="s">
        <v>68</v>
      </c>
    </row>
    <row r="18" spans="1:8" s="70" customFormat="1" ht="22.5" customHeight="1">
      <c r="A18" s="121" t="s">
        <v>6</v>
      </c>
      <c r="B18" s="120"/>
      <c r="C18" s="120"/>
      <c r="D18" s="120"/>
      <c r="E18" s="120"/>
      <c r="F18" s="86"/>
      <c r="G18" s="86"/>
      <c r="H18" s="86"/>
    </row>
    <row r="19" spans="1:8" s="70" customFormat="1" ht="22.5" customHeight="1">
      <c r="A19" s="121" t="s">
        <v>7</v>
      </c>
      <c r="B19" s="120"/>
      <c r="C19" s="120"/>
      <c r="D19" s="120"/>
      <c r="E19" s="120"/>
      <c r="F19" s="86"/>
      <c r="G19" s="86"/>
      <c r="H19" s="86"/>
    </row>
    <row r="20" spans="1:8" s="70" customFormat="1" ht="22.5" customHeight="1">
      <c r="A20" s="119" t="s">
        <v>8</v>
      </c>
      <c r="B20" s="120"/>
      <c r="C20" s="120"/>
      <c r="D20" s="120"/>
      <c r="E20" s="12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9" t="s">
        <v>9</v>
      </c>
      <c r="B22" s="120"/>
      <c r="C22" s="120"/>
      <c r="D22" s="120"/>
      <c r="E22" s="12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8" s="70" customFormat="1" ht="18" customHeight="1">
      <c r="A23" s="94"/>
      <c r="B23" s="77"/>
      <c r="C23" s="77"/>
      <c r="D23" s="77"/>
      <c r="E23" s="77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Normal="100" workbookViewId="0">
      <selection activeCell="B3" sqref="B3:J3"/>
    </sheetView>
  </sheetViews>
  <sheetFormatPr defaultColWidth="11.42578125" defaultRowHeight="12.75"/>
  <cols>
    <col min="1" max="1" width="16" style="40" customWidth="1"/>
    <col min="2" max="4" width="17.5703125" style="40" customWidth="1"/>
    <col min="5" max="5" width="17.5703125" style="71" customWidth="1"/>
    <col min="6" max="8" width="17.5703125" style="10" customWidth="1"/>
    <col min="9" max="9" width="25.28515625" style="10" customWidth="1"/>
    <col min="10" max="10" width="17.5703125" style="10" customWidth="1"/>
    <col min="11" max="11" width="7.85546875" style="10" customWidth="1"/>
    <col min="12" max="12" width="14.28515625" style="10" customWidth="1"/>
    <col min="13" max="13" width="7.85546875" style="10" customWidth="1"/>
    <col min="14" max="16384" width="11.42578125" style="10"/>
  </cols>
  <sheetData>
    <row r="1" spans="1:10" ht="24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" customFormat="1" ht="13.5" thickBot="1">
      <c r="A2" s="17"/>
      <c r="J2" s="18" t="s">
        <v>10</v>
      </c>
    </row>
    <row r="3" spans="1:10" s="1" customFormat="1" ht="26.25" thickBot="1">
      <c r="A3" s="102" t="s">
        <v>11</v>
      </c>
      <c r="B3" s="135" t="s">
        <v>60</v>
      </c>
      <c r="C3" s="136"/>
      <c r="D3" s="137"/>
      <c r="E3" s="137"/>
      <c r="F3" s="137"/>
      <c r="G3" s="137"/>
      <c r="H3" s="137"/>
      <c r="I3" s="137"/>
      <c r="J3" s="138"/>
    </row>
    <row r="4" spans="1:10" s="1" customFormat="1" ht="51.75" thickBot="1">
      <c r="A4" s="103" t="s">
        <v>12</v>
      </c>
      <c r="B4" s="19" t="s">
        <v>46</v>
      </c>
      <c r="C4" s="113" t="s">
        <v>47</v>
      </c>
      <c r="D4" s="20" t="s">
        <v>14</v>
      </c>
      <c r="E4" s="20" t="s">
        <v>15</v>
      </c>
      <c r="F4" s="20" t="s">
        <v>16</v>
      </c>
      <c r="G4" s="20" t="s">
        <v>56</v>
      </c>
      <c r="H4" s="20" t="s">
        <v>17</v>
      </c>
      <c r="I4" s="20" t="s">
        <v>18</v>
      </c>
      <c r="J4" s="21" t="s">
        <v>19</v>
      </c>
    </row>
    <row r="5" spans="1:10" s="1" customFormat="1">
      <c r="A5" s="3">
        <v>634</v>
      </c>
      <c r="B5" s="4"/>
      <c r="C5" s="4"/>
      <c r="D5" s="5"/>
      <c r="E5" s="6">
        <v>6700</v>
      </c>
      <c r="F5" s="7"/>
      <c r="G5" s="7"/>
      <c r="H5" s="7"/>
      <c r="I5" s="8"/>
      <c r="J5" s="9"/>
    </row>
    <row r="6" spans="1:10" s="1" customFormat="1">
      <c r="A6" s="22">
        <v>636</v>
      </c>
      <c r="B6" s="23">
        <v>3308700</v>
      </c>
      <c r="C6" s="23"/>
      <c r="D6" s="24"/>
      <c r="E6" s="24"/>
      <c r="F6" s="24">
        <v>93000</v>
      </c>
      <c r="G6" s="24"/>
      <c r="H6" s="24"/>
      <c r="I6" s="25"/>
      <c r="J6" s="26"/>
    </row>
    <row r="7" spans="1:10" s="1" customFormat="1">
      <c r="A7" s="22">
        <v>641</v>
      </c>
      <c r="B7" s="23"/>
      <c r="C7" s="23"/>
      <c r="D7" s="24">
        <v>100</v>
      </c>
      <c r="E7" s="24"/>
      <c r="F7" s="24"/>
      <c r="G7" s="24"/>
      <c r="H7" s="24"/>
      <c r="I7" s="25"/>
      <c r="J7" s="26"/>
    </row>
    <row r="8" spans="1:10" s="1" customFormat="1">
      <c r="A8" s="27">
        <v>652</v>
      </c>
      <c r="B8" s="23"/>
      <c r="C8" s="23"/>
      <c r="D8" s="24">
        <v>5200</v>
      </c>
      <c r="E8" s="24"/>
      <c r="F8" s="24"/>
      <c r="G8" s="24">
        <v>73811</v>
      </c>
      <c r="H8" s="24"/>
      <c r="I8" s="25"/>
      <c r="J8" s="26"/>
    </row>
    <row r="9" spans="1:10" s="1" customFormat="1">
      <c r="A9" s="28">
        <v>632</v>
      </c>
      <c r="B9" s="23"/>
      <c r="C9" s="23"/>
      <c r="D9" s="24"/>
      <c r="E9" s="24">
        <v>29300</v>
      </c>
      <c r="F9" s="24"/>
      <c r="G9" s="24"/>
      <c r="H9" s="24"/>
      <c r="I9" s="25"/>
      <c r="J9" s="26"/>
    </row>
    <row r="10" spans="1:10" s="1" customFormat="1">
      <c r="A10" s="28">
        <v>663</v>
      </c>
      <c r="B10" s="23"/>
      <c r="C10" s="23"/>
      <c r="D10" s="24"/>
      <c r="E10" s="24"/>
      <c r="F10" s="24"/>
      <c r="G10" s="24"/>
      <c r="H10" s="24">
        <v>7200</v>
      </c>
      <c r="I10" s="25"/>
      <c r="J10" s="26"/>
    </row>
    <row r="11" spans="1:10" s="1" customFormat="1">
      <c r="A11" s="28">
        <v>671</v>
      </c>
      <c r="B11" s="23"/>
      <c r="C11" s="23">
        <v>411970</v>
      </c>
      <c r="D11" s="24"/>
      <c r="E11" s="24">
        <v>346374</v>
      </c>
      <c r="F11" s="24"/>
      <c r="G11" s="24"/>
      <c r="H11" s="24"/>
      <c r="I11" s="25"/>
      <c r="J11" s="26"/>
    </row>
    <row r="12" spans="1:10" s="1" customFormat="1">
      <c r="A12" s="28">
        <v>638</v>
      </c>
      <c r="B12" s="23"/>
      <c r="C12" s="23"/>
      <c r="D12" s="24"/>
      <c r="E12" s="24">
        <v>28000</v>
      </c>
      <c r="F12" s="24"/>
      <c r="G12" s="24"/>
      <c r="H12" s="24"/>
      <c r="I12" s="25"/>
      <c r="J12" s="26"/>
    </row>
    <row r="13" spans="1:10" s="1" customFormat="1" ht="13.5" thickBot="1">
      <c r="A13" s="29">
        <v>639</v>
      </c>
      <c r="B13" s="30"/>
      <c r="C13" s="30">
        <v>74864</v>
      </c>
      <c r="D13" s="31"/>
      <c r="E13" s="31"/>
      <c r="F13" s="31"/>
      <c r="G13" s="31"/>
      <c r="H13" s="31"/>
      <c r="I13" s="32"/>
      <c r="J13" s="33"/>
    </row>
    <row r="14" spans="1:10" s="1" customFormat="1" ht="30" customHeight="1" thickBot="1">
      <c r="A14" s="34" t="s">
        <v>20</v>
      </c>
      <c r="B14" s="35">
        <v>3308700</v>
      </c>
      <c r="C14" s="35">
        <v>486834</v>
      </c>
      <c r="D14" s="36">
        <v>5300</v>
      </c>
      <c r="E14" s="37">
        <f>SUM(E5+E6+E7+E8+E9+E10+E11+E12+E13)</f>
        <v>410374</v>
      </c>
      <c r="F14" s="36">
        <v>93000</v>
      </c>
      <c r="G14" s="37">
        <v>73811</v>
      </c>
      <c r="H14" s="37">
        <v>7200</v>
      </c>
      <c r="I14" s="36"/>
      <c r="J14" s="38">
        <v>0</v>
      </c>
    </row>
    <row r="15" spans="1:10" s="1" customFormat="1" ht="28.5" customHeight="1" thickBot="1">
      <c r="A15" s="34" t="s">
        <v>73</v>
      </c>
      <c r="B15" s="139">
        <f>SUM(B14+C14+D14+E14+F14+G14+H14+I14+J14)</f>
        <v>4385219</v>
      </c>
      <c r="C15" s="140"/>
      <c r="D15" s="140"/>
      <c r="E15" s="140"/>
      <c r="F15" s="140"/>
      <c r="G15" s="140"/>
      <c r="H15" s="140"/>
      <c r="I15" s="140"/>
      <c r="J15" s="141"/>
    </row>
    <row r="16" spans="1:10" ht="13.5" thickBot="1">
      <c r="A16" s="14"/>
      <c r="B16" s="14"/>
      <c r="C16" s="14"/>
      <c r="D16" s="14"/>
      <c r="E16" s="15"/>
      <c r="F16" s="39"/>
      <c r="G16" s="39"/>
      <c r="J16" s="18"/>
    </row>
    <row r="17" spans="1:10" ht="24" customHeight="1" thickBot="1">
      <c r="A17" s="104" t="s">
        <v>11</v>
      </c>
      <c r="B17" s="135" t="s">
        <v>64</v>
      </c>
      <c r="C17" s="136"/>
      <c r="D17" s="137"/>
      <c r="E17" s="137"/>
      <c r="F17" s="137"/>
      <c r="G17" s="137"/>
      <c r="H17" s="137"/>
      <c r="I17" s="137"/>
      <c r="J17" s="138"/>
    </row>
    <row r="18" spans="1:10" ht="51.75" thickBot="1">
      <c r="A18" s="105" t="s">
        <v>12</v>
      </c>
      <c r="B18" s="19" t="s">
        <v>46</v>
      </c>
      <c r="C18" s="113" t="s">
        <v>59</v>
      </c>
      <c r="D18" s="20" t="s">
        <v>14</v>
      </c>
      <c r="E18" s="20" t="s">
        <v>15</v>
      </c>
      <c r="F18" s="20" t="s">
        <v>16</v>
      </c>
      <c r="G18" s="20" t="s">
        <v>56</v>
      </c>
      <c r="H18" s="20" t="s">
        <v>17</v>
      </c>
      <c r="I18" s="20" t="s">
        <v>18</v>
      </c>
      <c r="J18" s="21" t="s">
        <v>19</v>
      </c>
    </row>
    <row r="19" spans="1:10">
      <c r="A19" s="3">
        <v>634</v>
      </c>
      <c r="B19" s="4"/>
      <c r="C19" s="4"/>
      <c r="D19" s="5"/>
      <c r="E19" s="6"/>
      <c r="F19" s="7"/>
      <c r="G19" s="7"/>
      <c r="H19" s="7"/>
      <c r="I19" s="8"/>
      <c r="J19" s="9"/>
    </row>
    <row r="20" spans="1:10">
      <c r="A20" s="22">
        <v>636</v>
      </c>
      <c r="B20" s="23"/>
      <c r="C20" s="23"/>
      <c r="D20" s="24"/>
      <c r="E20" s="24"/>
      <c r="F20" s="24"/>
      <c r="G20" s="24"/>
      <c r="H20" s="24"/>
      <c r="I20" s="25"/>
      <c r="J20" s="26"/>
    </row>
    <row r="21" spans="1:10">
      <c r="A21" s="22">
        <v>641</v>
      </c>
      <c r="B21" s="23"/>
      <c r="C21" s="23"/>
      <c r="D21" s="24"/>
      <c r="E21" s="24"/>
      <c r="F21" s="24"/>
      <c r="G21" s="24"/>
      <c r="H21" s="24"/>
      <c r="I21" s="25"/>
      <c r="J21" s="26"/>
    </row>
    <row r="22" spans="1:10">
      <c r="A22" s="27">
        <v>652</v>
      </c>
      <c r="B22" s="23"/>
      <c r="C22" s="23"/>
      <c r="D22" s="24"/>
      <c r="E22" s="24"/>
      <c r="F22" s="24"/>
      <c r="G22" s="24"/>
      <c r="H22" s="24"/>
      <c r="I22" s="25"/>
      <c r="J22" s="26"/>
    </row>
    <row r="23" spans="1:10">
      <c r="A23" s="28">
        <v>661</v>
      </c>
      <c r="B23" s="23"/>
      <c r="C23" s="23"/>
      <c r="D23" s="24"/>
      <c r="E23" s="24"/>
      <c r="F23" s="24"/>
      <c r="G23" s="24"/>
      <c r="H23" s="24"/>
      <c r="I23" s="25"/>
      <c r="J23" s="26"/>
    </row>
    <row r="24" spans="1:10">
      <c r="A24" s="28">
        <v>663</v>
      </c>
      <c r="B24" s="23"/>
      <c r="C24" s="23"/>
      <c r="D24" s="24"/>
      <c r="E24" s="24"/>
      <c r="F24" s="24"/>
      <c r="G24" s="24"/>
      <c r="H24" s="24"/>
      <c r="I24" s="25"/>
      <c r="J24" s="26"/>
    </row>
    <row r="25" spans="1:10">
      <c r="A25" s="28">
        <v>671</v>
      </c>
      <c r="B25" s="23"/>
      <c r="C25" s="23"/>
      <c r="D25" s="24"/>
      <c r="E25" s="24"/>
      <c r="F25" s="24"/>
      <c r="G25" s="24"/>
      <c r="H25" s="24"/>
      <c r="I25" s="25"/>
      <c r="J25" s="26"/>
    </row>
    <row r="26" spans="1:10">
      <c r="A26" s="28"/>
      <c r="B26" s="23"/>
      <c r="C26" s="23"/>
      <c r="D26" s="24"/>
      <c r="E26" s="24"/>
      <c r="F26" s="24"/>
      <c r="G26" s="24"/>
      <c r="H26" s="24"/>
      <c r="I26" s="25"/>
      <c r="J26" s="26"/>
    </row>
    <row r="27" spans="1:10" ht="13.5" thickBot="1">
      <c r="A27" s="29"/>
      <c r="B27" s="30"/>
      <c r="C27" s="30"/>
      <c r="D27" s="31"/>
      <c r="E27" s="31"/>
      <c r="F27" s="31"/>
      <c r="G27" s="31"/>
      <c r="H27" s="31"/>
      <c r="I27" s="32"/>
      <c r="J27" s="33"/>
    </row>
    <row r="28" spans="1:10" s="1" customFormat="1" ht="30" customHeight="1" thickBot="1">
      <c r="A28" s="34" t="s">
        <v>20</v>
      </c>
      <c r="B28" s="35">
        <f>SUM(B19+B20+B21)</f>
        <v>0</v>
      </c>
      <c r="C28" s="35"/>
      <c r="D28" s="36">
        <f>SUM(D19+D20+D21+D22+D23+D24+D25+D26+D27)</f>
        <v>0</v>
      </c>
      <c r="E28" s="37"/>
      <c r="F28" s="36">
        <f>SUM(F19+F20+F21)</f>
        <v>0</v>
      </c>
      <c r="G28" s="37"/>
      <c r="H28" s="37"/>
      <c r="I28" s="36"/>
      <c r="J28" s="38">
        <v>0</v>
      </c>
    </row>
    <row r="29" spans="1:10" s="1" customFormat="1" ht="28.5" customHeight="1" thickBot="1">
      <c r="A29" s="34" t="s">
        <v>74</v>
      </c>
      <c r="B29" s="139">
        <f>SUM(B28+C28+D28+E28+F28+G28+H28+I28+J28)</f>
        <v>0</v>
      </c>
      <c r="C29" s="140"/>
      <c r="D29" s="140"/>
      <c r="E29" s="140"/>
      <c r="F29" s="140"/>
      <c r="G29" s="140"/>
      <c r="H29" s="140"/>
      <c r="I29" s="140"/>
      <c r="J29" s="141"/>
    </row>
    <row r="30" spans="1:10" ht="13.5" thickBot="1">
      <c r="E30" s="41"/>
      <c r="F30" s="42"/>
      <c r="G30" s="42"/>
    </row>
    <row r="31" spans="1:10" ht="26.25" thickBot="1">
      <c r="A31" s="104" t="s">
        <v>11</v>
      </c>
      <c r="B31" s="135" t="s">
        <v>65</v>
      </c>
      <c r="C31" s="136"/>
      <c r="D31" s="137"/>
      <c r="E31" s="137"/>
      <c r="F31" s="137"/>
      <c r="G31" s="137"/>
      <c r="H31" s="137"/>
      <c r="I31" s="137"/>
      <c r="J31" s="138"/>
    </row>
    <row r="32" spans="1:10" ht="51.75" thickBot="1">
      <c r="A32" s="105" t="s">
        <v>12</v>
      </c>
      <c r="B32" s="19" t="s">
        <v>13</v>
      </c>
      <c r="C32" s="113"/>
      <c r="D32" s="20" t="s">
        <v>14</v>
      </c>
      <c r="E32" s="20" t="s">
        <v>15</v>
      </c>
      <c r="F32" s="20" t="s">
        <v>16</v>
      </c>
      <c r="G32" s="20"/>
      <c r="H32" s="20" t="s">
        <v>17</v>
      </c>
      <c r="I32" s="20" t="s">
        <v>18</v>
      </c>
      <c r="J32" s="21" t="s">
        <v>19</v>
      </c>
    </row>
    <row r="33" spans="1:10">
      <c r="A33" s="3">
        <v>634</v>
      </c>
      <c r="B33" s="4"/>
      <c r="C33" s="4"/>
      <c r="D33" s="5"/>
      <c r="E33" s="6"/>
      <c r="F33" s="7"/>
      <c r="G33" s="7"/>
      <c r="H33" s="7"/>
      <c r="I33" s="8"/>
      <c r="J33" s="9"/>
    </row>
    <row r="34" spans="1:10">
      <c r="A34" s="22">
        <v>636</v>
      </c>
      <c r="B34" s="23"/>
      <c r="C34" s="23"/>
      <c r="D34" s="24"/>
      <c r="E34" s="24"/>
      <c r="F34" s="24"/>
      <c r="G34" s="24"/>
      <c r="H34" s="24"/>
      <c r="I34" s="25"/>
      <c r="J34" s="26"/>
    </row>
    <row r="35" spans="1:10">
      <c r="A35" s="22">
        <v>641</v>
      </c>
      <c r="B35" s="23"/>
      <c r="C35" s="23"/>
      <c r="D35" s="24"/>
      <c r="E35" s="24"/>
      <c r="F35" s="24"/>
      <c r="G35" s="24"/>
      <c r="H35" s="24"/>
      <c r="I35" s="25"/>
      <c r="J35" s="26"/>
    </row>
    <row r="36" spans="1:10">
      <c r="A36" s="27">
        <v>652</v>
      </c>
      <c r="B36" s="23"/>
      <c r="C36" s="23"/>
      <c r="D36" s="24"/>
      <c r="E36" s="24"/>
      <c r="F36" s="24"/>
      <c r="G36" s="24"/>
      <c r="H36" s="24"/>
      <c r="I36" s="25"/>
      <c r="J36" s="26"/>
    </row>
    <row r="37" spans="1:10">
      <c r="A37" s="28">
        <v>661</v>
      </c>
      <c r="B37" s="23"/>
      <c r="C37" s="23"/>
      <c r="D37" s="24"/>
      <c r="E37" s="24"/>
      <c r="F37" s="24"/>
      <c r="G37" s="24"/>
      <c r="H37" s="24"/>
      <c r="I37" s="25"/>
      <c r="J37" s="26"/>
    </row>
    <row r="38" spans="1:10" ht="13.5" customHeight="1">
      <c r="A38" s="28">
        <v>663</v>
      </c>
      <c r="B38" s="23"/>
      <c r="C38" s="23"/>
      <c r="D38" s="24"/>
      <c r="E38" s="24"/>
      <c r="F38" s="24"/>
      <c r="G38" s="24"/>
      <c r="H38" s="24"/>
      <c r="I38" s="25"/>
      <c r="J38" s="26"/>
    </row>
    <row r="39" spans="1:10" ht="13.5" customHeight="1">
      <c r="A39" s="28">
        <v>671</v>
      </c>
      <c r="B39" s="23"/>
      <c r="C39" s="23"/>
      <c r="D39" s="24"/>
      <c r="E39" s="24"/>
      <c r="F39" s="24"/>
      <c r="G39" s="24"/>
      <c r="H39" s="24"/>
      <c r="I39" s="25"/>
      <c r="J39" s="26"/>
    </row>
    <row r="40" spans="1:10" ht="13.5" customHeight="1">
      <c r="A40" s="28"/>
      <c r="B40" s="23"/>
      <c r="C40" s="23"/>
      <c r="D40" s="24"/>
      <c r="E40" s="24"/>
      <c r="F40" s="24"/>
      <c r="G40" s="24"/>
      <c r="H40" s="24"/>
      <c r="I40" s="25"/>
      <c r="J40" s="26"/>
    </row>
    <row r="41" spans="1:10" ht="13.5" thickBot="1">
      <c r="A41" s="29"/>
      <c r="B41" s="30"/>
      <c r="C41" s="30"/>
      <c r="D41" s="31"/>
      <c r="E41" s="31"/>
      <c r="F41" s="31"/>
      <c r="G41" s="31"/>
      <c r="H41" s="31"/>
      <c r="I41" s="32"/>
      <c r="J41" s="33"/>
    </row>
    <row r="42" spans="1:10" s="1" customFormat="1" ht="30" customHeight="1" thickBot="1">
      <c r="A42" s="34" t="s">
        <v>20</v>
      </c>
      <c r="B42" s="35">
        <f>SUM(B33+B34+B35)</f>
        <v>0</v>
      </c>
      <c r="C42" s="35"/>
      <c r="D42" s="36"/>
      <c r="E42" s="37"/>
      <c r="F42" s="36"/>
      <c r="G42" s="37"/>
      <c r="H42" s="37"/>
      <c r="I42" s="36">
        <f>SUM(I33+I34+I35)</f>
        <v>0</v>
      </c>
      <c r="J42" s="38">
        <f>SUM(J33+J34+J35)</f>
        <v>0</v>
      </c>
    </row>
    <row r="43" spans="1:10" s="1" customFormat="1" ht="28.5" customHeight="1" thickBot="1">
      <c r="A43" s="34" t="s">
        <v>75</v>
      </c>
      <c r="B43" s="139">
        <f>SUM(B42+C42+D42+E42+F42+G42+H42+I42+J42)</f>
        <v>0</v>
      </c>
      <c r="C43" s="140"/>
      <c r="D43" s="140"/>
      <c r="E43" s="140"/>
      <c r="F43" s="140"/>
      <c r="G43" s="140"/>
      <c r="H43" s="140"/>
      <c r="I43" s="140"/>
      <c r="J43" s="141"/>
    </row>
    <row r="44" spans="1:10" ht="13.5" customHeight="1">
      <c r="D44" s="43"/>
      <c r="E44" s="41"/>
      <c r="F44" s="44"/>
      <c r="G44" s="44"/>
    </row>
    <row r="45" spans="1:10" ht="13.5" customHeight="1">
      <c r="D45" s="43"/>
      <c r="E45" s="45"/>
      <c r="F45" s="46"/>
      <c r="G45" s="46"/>
    </row>
    <row r="46" spans="1:10" ht="13.5" customHeight="1">
      <c r="E46" s="47"/>
      <c r="F46" s="48"/>
      <c r="G46" s="48"/>
    </row>
    <row r="47" spans="1:10" ht="13.5" customHeight="1">
      <c r="E47" s="49"/>
      <c r="F47" s="50"/>
      <c r="G47" s="50"/>
    </row>
    <row r="48" spans="1:10" ht="13.5" customHeight="1">
      <c r="E48" s="41"/>
      <c r="F48" s="42"/>
      <c r="G48" s="42"/>
    </row>
    <row r="49" spans="2:7" ht="28.5" customHeight="1">
      <c r="D49" s="43"/>
      <c r="E49" s="41"/>
      <c r="F49" s="51"/>
      <c r="G49" s="51"/>
    </row>
    <row r="50" spans="2:7" ht="13.5" customHeight="1">
      <c r="D50" s="43"/>
      <c r="E50" s="41"/>
      <c r="F50" s="46"/>
      <c r="G50" s="46"/>
    </row>
    <row r="51" spans="2:7" ht="13.5" customHeight="1">
      <c r="E51" s="41"/>
      <c r="F51" s="42"/>
      <c r="G51" s="42"/>
    </row>
    <row r="52" spans="2:7" ht="13.5" customHeight="1">
      <c r="E52" s="41"/>
      <c r="F52" s="50"/>
      <c r="G52" s="50"/>
    </row>
    <row r="53" spans="2:7" ht="13.5" customHeight="1">
      <c r="E53" s="41"/>
      <c r="F53" s="42"/>
      <c r="G53" s="42"/>
    </row>
    <row r="54" spans="2:7" ht="22.5" customHeight="1">
      <c r="E54" s="41"/>
      <c r="F54" s="52"/>
      <c r="G54" s="52"/>
    </row>
    <row r="55" spans="2:7" ht="13.5" customHeight="1">
      <c r="E55" s="47"/>
      <c r="F55" s="48"/>
      <c r="G55" s="48"/>
    </row>
    <row r="56" spans="2:7" ht="13.5" customHeight="1">
      <c r="B56" s="43"/>
      <c r="C56" s="43"/>
      <c r="E56" s="47"/>
      <c r="F56" s="53"/>
      <c r="G56" s="53"/>
    </row>
    <row r="57" spans="2:7" ht="13.5" customHeight="1">
      <c r="D57" s="43"/>
      <c r="E57" s="47"/>
      <c r="F57" s="54"/>
      <c r="G57" s="54"/>
    </row>
    <row r="58" spans="2:7" ht="13.5" customHeight="1">
      <c r="D58" s="43"/>
      <c r="E58" s="49"/>
      <c r="F58" s="46"/>
      <c r="G58" s="46"/>
    </row>
    <row r="59" spans="2:7" ht="13.5" customHeight="1">
      <c r="E59" s="41"/>
      <c r="F59" s="42"/>
      <c r="G59" s="42"/>
    </row>
    <row r="60" spans="2:7" ht="13.5" customHeight="1">
      <c r="B60" s="43"/>
      <c r="C60" s="43"/>
      <c r="E60" s="41"/>
      <c r="F60" s="44"/>
      <c r="G60" s="44"/>
    </row>
    <row r="61" spans="2:7" ht="13.5" customHeight="1">
      <c r="D61" s="43"/>
      <c r="E61" s="41"/>
      <c r="F61" s="53"/>
      <c r="G61" s="53"/>
    </row>
    <row r="62" spans="2:7" ht="13.5" customHeight="1">
      <c r="D62" s="43"/>
      <c r="E62" s="49"/>
      <c r="F62" s="46"/>
      <c r="G62" s="46"/>
    </row>
    <row r="63" spans="2:7" ht="13.5" customHeight="1">
      <c r="E63" s="47"/>
      <c r="F63" s="42"/>
      <c r="G63" s="42"/>
    </row>
    <row r="64" spans="2:7" ht="13.5" customHeight="1">
      <c r="D64" s="43"/>
      <c r="E64" s="47"/>
      <c r="F64" s="53"/>
      <c r="G64" s="53"/>
    </row>
    <row r="65" spans="1:7" ht="22.5" customHeight="1">
      <c r="E65" s="49"/>
      <c r="F65" s="52"/>
      <c r="G65" s="52"/>
    </row>
    <row r="66" spans="1:7" ht="13.5" customHeight="1">
      <c r="E66" s="41"/>
      <c r="F66" s="42"/>
      <c r="G66" s="42"/>
    </row>
    <row r="67" spans="1:7" ht="13.5" customHeight="1">
      <c r="E67" s="49"/>
      <c r="F67" s="46"/>
      <c r="G67" s="46"/>
    </row>
    <row r="68" spans="1:7" ht="13.5" customHeight="1">
      <c r="E68" s="41"/>
      <c r="F68" s="42"/>
      <c r="G68" s="42"/>
    </row>
    <row r="69" spans="1:7" ht="13.5" customHeight="1">
      <c r="E69" s="41"/>
      <c r="F69" s="42"/>
      <c r="G69" s="42"/>
    </row>
    <row r="70" spans="1:7" ht="13.5" customHeight="1">
      <c r="A70" s="43"/>
      <c r="E70" s="55"/>
      <c r="F70" s="53"/>
      <c r="G70" s="53"/>
    </row>
    <row r="71" spans="1:7" ht="13.5" customHeight="1">
      <c r="B71" s="43"/>
      <c r="C71" s="43"/>
      <c r="D71" s="43"/>
      <c r="E71" s="56"/>
      <c r="F71" s="53"/>
      <c r="G71" s="53"/>
    </row>
    <row r="72" spans="1:7" ht="13.5" customHeight="1">
      <c r="B72" s="43"/>
      <c r="C72" s="43"/>
      <c r="D72" s="43"/>
      <c r="E72" s="56"/>
      <c r="F72" s="44"/>
      <c r="G72" s="44"/>
    </row>
    <row r="73" spans="1:7" ht="13.5" customHeight="1">
      <c r="B73" s="43"/>
      <c r="C73" s="43"/>
      <c r="D73" s="43"/>
      <c r="E73" s="49"/>
      <c r="F73" s="50"/>
      <c r="G73" s="50"/>
    </row>
    <row r="74" spans="1:7">
      <c r="E74" s="41"/>
      <c r="F74" s="42"/>
      <c r="G74" s="42"/>
    </row>
    <row r="75" spans="1:7">
      <c r="B75" s="43"/>
      <c r="C75" s="43"/>
      <c r="E75" s="41"/>
      <c r="F75" s="53"/>
      <c r="G75" s="53"/>
    </row>
    <row r="76" spans="1:7">
      <c r="D76" s="43"/>
      <c r="E76" s="41"/>
      <c r="F76" s="44"/>
      <c r="G76" s="44"/>
    </row>
    <row r="77" spans="1:7">
      <c r="D77" s="43"/>
      <c r="E77" s="49"/>
      <c r="F77" s="46"/>
      <c r="G77" s="46"/>
    </row>
    <row r="78" spans="1:7">
      <c r="E78" s="41"/>
      <c r="F78" s="42"/>
      <c r="G78" s="42"/>
    </row>
    <row r="79" spans="1:7">
      <c r="E79" s="41"/>
      <c r="F79" s="42"/>
      <c r="G79" s="42"/>
    </row>
    <row r="80" spans="1:7">
      <c r="E80" s="57"/>
      <c r="F80" s="58"/>
      <c r="G80" s="58"/>
    </row>
    <row r="81" spans="1:7">
      <c r="E81" s="41"/>
      <c r="F81" s="42"/>
      <c r="G81" s="42"/>
    </row>
    <row r="82" spans="1:7">
      <c r="E82" s="41"/>
      <c r="F82" s="42"/>
      <c r="G82" s="42"/>
    </row>
    <row r="83" spans="1:7">
      <c r="E83" s="41"/>
      <c r="F83" s="42"/>
      <c r="G83" s="42"/>
    </row>
    <row r="84" spans="1:7">
      <c r="E84" s="49"/>
      <c r="F84" s="46"/>
      <c r="G84" s="46"/>
    </row>
    <row r="85" spans="1:7">
      <c r="E85" s="41"/>
      <c r="F85" s="42"/>
      <c r="G85" s="42"/>
    </row>
    <row r="86" spans="1:7">
      <c r="E86" s="49"/>
      <c r="F86" s="46"/>
      <c r="G86" s="46"/>
    </row>
    <row r="87" spans="1:7">
      <c r="E87" s="41"/>
      <c r="F87" s="42"/>
      <c r="G87" s="42"/>
    </row>
    <row r="88" spans="1:7">
      <c r="E88" s="41"/>
      <c r="F88" s="42"/>
      <c r="G88" s="42"/>
    </row>
    <row r="89" spans="1:7">
      <c r="E89" s="41"/>
      <c r="F89" s="42"/>
      <c r="G89" s="42"/>
    </row>
    <row r="90" spans="1:7">
      <c r="E90" s="41"/>
      <c r="F90" s="42"/>
      <c r="G90" s="42"/>
    </row>
    <row r="91" spans="1:7" ht="28.5" customHeight="1">
      <c r="A91" s="59"/>
      <c r="B91" s="59"/>
      <c r="C91" s="59"/>
      <c r="D91" s="59"/>
      <c r="E91" s="60"/>
      <c r="F91" s="61"/>
      <c r="G91" s="112"/>
    </row>
    <row r="92" spans="1:7">
      <c r="D92" s="43"/>
      <c r="E92" s="41"/>
      <c r="F92" s="44"/>
      <c r="G92" s="44"/>
    </row>
    <row r="93" spans="1:7">
      <c r="E93" s="62"/>
      <c r="F93" s="63"/>
      <c r="G93" s="63"/>
    </row>
    <row r="94" spans="1:7">
      <c r="E94" s="41"/>
      <c r="F94" s="42"/>
      <c r="G94" s="42"/>
    </row>
    <row r="95" spans="1:7">
      <c r="E95" s="57"/>
      <c r="F95" s="58"/>
      <c r="G95" s="58"/>
    </row>
    <row r="96" spans="1:7">
      <c r="E96" s="57"/>
      <c r="F96" s="58"/>
      <c r="G96" s="58"/>
    </row>
    <row r="97" spans="4:7">
      <c r="E97" s="41"/>
      <c r="F97" s="42"/>
      <c r="G97" s="42"/>
    </row>
    <row r="98" spans="4:7">
      <c r="E98" s="49"/>
      <c r="F98" s="46"/>
      <c r="G98" s="46"/>
    </row>
    <row r="99" spans="4:7">
      <c r="E99" s="41"/>
      <c r="F99" s="42"/>
      <c r="G99" s="42"/>
    </row>
    <row r="100" spans="4:7">
      <c r="E100" s="41"/>
      <c r="F100" s="42"/>
      <c r="G100" s="42"/>
    </row>
    <row r="101" spans="4:7">
      <c r="E101" s="49"/>
      <c r="F101" s="46"/>
      <c r="G101" s="46"/>
    </row>
    <row r="102" spans="4:7">
      <c r="E102" s="41"/>
      <c r="F102" s="42"/>
      <c r="G102" s="42"/>
    </row>
    <row r="103" spans="4:7">
      <c r="E103" s="57"/>
      <c r="F103" s="58"/>
      <c r="G103" s="58"/>
    </row>
    <row r="104" spans="4:7">
      <c r="E104" s="49"/>
      <c r="F104" s="63"/>
      <c r="G104" s="63"/>
    </row>
    <row r="105" spans="4:7">
      <c r="E105" s="47"/>
      <c r="F105" s="58"/>
      <c r="G105" s="58"/>
    </row>
    <row r="106" spans="4:7">
      <c r="E106" s="49"/>
      <c r="F106" s="46"/>
      <c r="G106" s="46"/>
    </row>
    <row r="107" spans="4:7">
      <c r="E107" s="41"/>
      <c r="F107" s="42"/>
      <c r="G107" s="42"/>
    </row>
    <row r="108" spans="4:7">
      <c r="D108" s="43"/>
      <c r="E108" s="41"/>
      <c r="F108" s="44"/>
      <c r="G108" s="44"/>
    </row>
    <row r="109" spans="4:7">
      <c r="E109" s="47"/>
      <c r="F109" s="46"/>
      <c r="G109" s="46"/>
    </row>
    <row r="110" spans="4:7">
      <c r="E110" s="47"/>
      <c r="F110" s="58"/>
      <c r="G110" s="58"/>
    </row>
    <row r="111" spans="4:7">
      <c r="D111" s="43"/>
      <c r="E111" s="47"/>
      <c r="F111" s="64"/>
      <c r="G111" s="64"/>
    </row>
    <row r="112" spans="4:7">
      <c r="D112" s="43"/>
      <c r="E112" s="49"/>
      <c r="F112" s="50"/>
      <c r="G112" s="50"/>
    </row>
    <row r="113" spans="1:7">
      <c r="E113" s="41"/>
      <c r="F113" s="42"/>
      <c r="G113" s="42"/>
    </row>
    <row r="114" spans="1:7">
      <c r="E114" s="62"/>
      <c r="F114" s="65"/>
      <c r="G114" s="65"/>
    </row>
    <row r="115" spans="1:7" ht="11.25" customHeight="1">
      <c r="E115" s="57"/>
      <c r="F115" s="58"/>
      <c r="G115" s="58"/>
    </row>
    <row r="116" spans="1:7" ht="24" customHeight="1">
      <c r="B116" s="43"/>
      <c r="C116" s="43"/>
      <c r="E116" s="57"/>
      <c r="F116" s="66"/>
      <c r="G116" s="66"/>
    </row>
    <row r="117" spans="1:7" ht="15" customHeight="1">
      <c r="D117" s="43"/>
      <c r="E117" s="57"/>
      <c r="F117" s="66"/>
      <c r="G117" s="66"/>
    </row>
    <row r="118" spans="1:7" ht="11.25" customHeight="1">
      <c r="E118" s="62"/>
      <c r="F118" s="63"/>
      <c r="G118" s="63"/>
    </row>
    <row r="119" spans="1:7">
      <c r="E119" s="57"/>
      <c r="F119" s="58"/>
      <c r="G119" s="58"/>
    </row>
    <row r="120" spans="1:7" ht="13.5" customHeight="1">
      <c r="B120" s="43"/>
      <c r="C120" s="43"/>
      <c r="E120" s="57"/>
      <c r="F120" s="67"/>
      <c r="G120" s="67"/>
    </row>
    <row r="121" spans="1:7" ht="12.75" customHeight="1">
      <c r="D121" s="43"/>
      <c r="E121" s="57"/>
      <c r="F121" s="44"/>
      <c r="G121" s="44"/>
    </row>
    <row r="122" spans="1:7" ht="12.75" customHeight="1">
      <c r="D122" s="43"/>
      <c r="E122" s="49"/>
      <c r="F122" s="50"/>
      <c r="G122" s="50"/>
    </row>
    <row r="123" spans="1:7">
      <c r="E123" s="41"/>
      <c r="F123" s="42"/>
      <c r="G123" s="42"/>
    </row>
    <row r="124" spans="1:7">
      <c r="D124" s="43"/>
      <c r="E124" s="41"/>
      <c r="F124" s="64"/>
      <c r="G124" s="64"/>
    </row>
    <row r="125" spans="1:7">
      <c r="E125" s="62"/>
      <c r="F125" s="63"/>
      <c r="G125" s="63"/>
    </row>
    <row r="126" spans="1:7">
      <c r="E126" s="57"/>
      <c r="F126" s="58"/>
      <c r="G126" s="58"/>
    </row>
    <row r="127" spans="1:7">
      <c r="E127" s="41"/>
      <c r="F127" s="42"/>
      <c r="G127" s="42"/>
    </row>
    <row r="128" spans="1:7" ht="19.5" customHeight="1">
      <c r="A128" s="68"/>
      <c r="B128" s="14"/>
      <c r="C128" s="14"/>
      <c r="D128" s="14"/>
      <c r="E128" s="14"/>
      <c r="F128" s="53"/>
      <c r="G128" s="53"/>
    </row>
    <row r="129" spans="1:7" ht="15" customHeight="1">
      <c r="A129" s="43"/>
      <c r="E129" s="55"/>
      <c r="F129" s="53"/>
      <c r="G129" s="53"/>
    </row>
    <row r="130" spans="1:7">
      <c r="A130" s="43"/>
      <c r="B130" s="43"/>
      <c r="C130" s="43"/>
      <c r="E130" s="55"/>
      <c r="F130" s="44"/>
      <c r="G130" s="44"/>
    </row>
    <row r="131" spans="1:7">
      <c r="D131" s="43"/>
      <c r="E131" s="41"/>
      <c r="F131" s="53"/>
      <c r="G131" s="53"/>
    </row>
    <row r="132" spans="1:7">
      <c r="E132" s="45"/>
      <c r="F132" s="46"/>
      <c r="G132" s="46"/>
    </row>
    <row r="133" spans="1:7">
      <c r="B133" s="43"/>
      <c r="C133" s="43"/>
      <c r="E133" s="41"/>
      <c r="F133" s="44"/>
      <c r="G133" s="44"/>
    </row>
    <row r="134" spans="1:7">
      <c r="D134" s="43"/>
      <c r="E134" s="41"/>
      <c r="F134" s="44"/>
      <c r="G134" s="44"/>
    </row>
    <row r="135" spans="1:7">
      <c r="E135" s="49"/>
      <c r="F135" s="50"/>
      <c r="G135" s="50"/>
    </row>
    <row r="136" spans="1:7" ht="22.5" customHeight="1">
      <c r="D136" s="43"/>
      <c r="E136" s="41"/>
      <c r="F136" s="51"/>
      <c r="G136" s="51"/>
    </row>
    <row r="137" spans="1:7">
      <c r="E137" s="41"/>
      <c r="F137" s="50"/>
      <c r="G137" s="50"/>
    </row>
    <row r="138" spans="1:7">
      <c r="B138" s="43"/>
      <c r="C138" s="43"/>
      <c r="E138" s="47"/>
      <c r="F138" s="53"/>
      <c r="G138" s="53"/>
    </row>
    <row r="139" spans="1:7">
      <c r="D139" s="43"/>
      <c r="E139" s="47"/>
      <c r="F139" s="54"/>
      <c r="G139" s="54"/>
    </row>
    <row r="140" spans="1:7">
      <c r="E140" s="49"/>
      <c r="F140" s="46"/>
      <c r="G140" s="46"/>
    </row>
    <row r="141" spans="1:7" ht="13.5" customHeight="1">
      <c r="A141" s="43"/>
      <c r="E141" s="55"/>
      <c r="F141" s="53"/>
      <c r="G141" s="53"/>
    </row>
    <row r="142" spans="1:7" ht="13.5" customHeight="1">
      <c r="B142" s="43"/>
      <c r="C142" s="43"/>
      <c r="E142" s="41"/>
      <c r="F142" s="53"/>
      <c r="G142" s="53"/>
    </row>
    <row r="143" spans="1:7" ht="13.5" customHeight="1">
      <c r="D143" s="43"/>
      <c r="E143" s="41"/>
      <c r="F143" s="44"/>
      <c r="G143" s="44"/>
    </row>
    <row r="144" spans="1:7">
      <c r="D144" s="43"/>
      <c r="E144" s="49"/>
      <c r="F144" s="46"/>
      <c r="G144" s="46"/>
    </row>
    <row r="145" spans="1:7">
      <c r="D145" s="43"/>
      <c r="E145" s="41"/>
      <c r="F145" s="44"/>
      <c r="G145" s="44"/>
    </row>
    <row r="146" spans="1:7">
      <c r="E146" s="62"/>
      <c r="F146" s="63"/>
      <c r="G146" s="63"/>
    </row>
    <row r="147" spans="1:7">
      <c r="D147" s="43"/>
      <c r="E147" s="47"/>
      <c r="F147" s="64"/>
      <c r="G147" s="64"/>
    </row>
    <row r="148" spans="1:7">
      <c r="D148" s="43"/>
      <c r="E148" s="49"/>
      <c r="F148" s="50"/>
      <c r="G148" s="50"/>
    </row>
    <row r="149" spans="1:7">
      <c r="E149" s="62"/>
      <c r="F149" s="69"/>
      <c r="G149" s="69"/>
    </row>
    <row r="150" spans="1:7">
      <c r="B150" s="43"/>
      <c r="C150" s="43"/>
      <c r="E150" s="57"/>
      <c r="F150" s="67"/>
      <c r="G150" s="67"/>
    </row>
    <row r="151" spans="1:7">
      <c r="D151" s="43"/>
      <c r="E151" s="57"/>
      <c r="F151" s="44"/>
      <c r="G151" s="44"/>
    </row>
    <row r="152" spans="1:7">
      <c r="D152" s="43"/>
      <c r="E152" s="49"/>
      <c r="F152" s="50"/>
      <c r="G152" s="50"/>
    </row>
    <row r="153" spans="1:7">
      <c r="D153" s="43"/>
      <c r="E153" s="49"/>
      <c r="F153" s="50"/>
      <c r="G153" s="50"/>
    </row>
    <row r="154" spans="1:7">
      <c r="E154" s="41"/>
      <c r="F154" s="42"/>
      <c r="G154" s="42"/>
    </row>
    <row r="155" spans="1:7" s="70" customFormat="1" ht="18" customHeight="1">
      <c r="A155" s="133"/>
      <c r="B155" s="134"/>
      <c r="C155" s="134"/>
      <c r="D155" s="134"/>
      <c r="E155" s="134"/>
      <c r="F155" s="134"/>
      <c r="G155" s="77"/>
    </row>
    <row r="156" spans="1:7" ht="28.5" customHeight="1">
      <c r="A156" s="59"/>
      <c r="B156" s="59"/>
      <c r="C156" s="59"/>
      <c r="D156" s="59"/>
      <c r="E156" s="60"/>
      <c r="F156" s="61"/>
      <c r="G156" s="112"/>
    </row>
    <row r="158" spans="1:7" ht="15.75">
      <c r="A158" s="72"/>
      <c r="B158" s="43"/>
      <c r="C158" s="43"/>
      <c r="D158" s="43"/>
      <c r="E158" s="73"/>
      <c r="F158" s="13"/>
      <c r="G158" s="13"/>
    </row>
    <row r="159" spans="1:7">
      <c r="A159" s="43"/>
      <c r="B159" s="43"/>
      <c r="C159" s="43"/>
      <c r="D159" s="43"/>
      <c r="E159" s="73"/>
      <c r="F159" s="13"/>
      <c r="G159" s="13"/>
    </row>
    <row r="160" spans="1:7" ht="17.25" customHeight="1">
      <c r="A160" s="43"/>
      <c r="B160" s="43"/>
      <c r="C160" s="43"/>
      <c r="D160" s="43"/>
      <c r="E160" s="73"/>
      <c r="F160" s="13"/>
      <c r="G160" s="13"/>
    </row>
    <row r="161" spans="1:7" ht="13.5" customHeight="1">
      <c r="A161" s="43"/>
      <c r="B161" s="43"/>
      <c r="C161" s="43"/>
      <c r="D161" s="43"/>
      <c r="E161" s="73"/>
      <c r="F161" s="13"/>
      <c r="G161" s="13"/>
    </row>
    <row r="162" spans="1:7">
      <c r="A162" s="43"/>
      <c r="B162" s="43"/>
      <c r="C162" s="43"/>
      <c r="D162" s="43"/>
      <c r="E162" s="73"/>
      <c r="F162" s="13"/>
      <c r="G162" s="13"/>
    </row>
    <row r="163" spans="1:7">
      <c r="A163" s="43"/>
      <c r="B163" s="43"/>
      <c r="C163" s="43"/>
      <c r="D163" s="43"/>
    </row>
    <row r="164" spans="1:7">
      <c r="A164" s="43"/>
      <c r="B164" s="43"/>
      <c r="C164" s="43"/>
      <c r="D164" s="43"/>
      <c r="E164" s="73"/>
      <c r="F164" s="13"/>
      <c r="G164" s="13"/>
    </row>
    <row r="165" spans="1:7">
      <c r="A165" s="43"/>
      <c r="B165" s="43"/>
      <c r="C165" s="43"/>
      <c r="D165" s="43"/>
      <c r="E165" s="73"/>
      <c r="F165" s="74"/>
      <c r="G165" s="74"/>
    </row>
    <row r="166" spans="1:7">
      <c r="A166" s="43"/>
      <c r="B166" s="43"/>
      <c r="C166" s="43"/>
      <c r="D166" s="43"/>
      <c r="E166" s="73"/>
      <c r="F166" s="13"/>
      <c r="G166" s="13"/>
    </row>
    <row r="167" spans="1:7" ht="22.5" customHeight="1">
      <c r="A167" s="43"/>
      <c r="B167" s="43"/>
      <c r="C167" s="43"/>
      <c r="D167" s="43"/>
      <c r="E167" s="73"/>
      <c r="F167" s="51"/>
      <c r="G167" s="51"/>
    </row>
    <row r="168" spans="1:7" ht="22.5" customHeight="1">
      <c r="E168" s="49"/>
      <c r="F168" s="52"/>
      <c r="G168" s="52"/>
    </row>
  </sheetData>
  <mergeCells count="8">
    <mergeCell ref="A155:F155"/>
    <mergeCell ref="B3:J3"/>
    <mergeCell ref="B43:J43"/>
    <mergeCell ref="A1:J1"/>
    <mergeCell ref="B15:J15"/>
    <mergeCell ref="B17:J17"/>
    <mergeCell ref="B29:J29"/>
    <mergeCell ref="B31:J31"/>
  </mergeCells>
  <phoneticPr fontId="0" type="noConversion"/>
  <printOptions horizontalCentered="1"/>
  <pageMargins left="0.11811023622047245" right="0.11811023622047245" top="0.43307086614173229" bottom="0.39370078740157483" header="0.31496062992125984" footer="0.31496062992125984"/>
  <pageSetup paperSize="9" scale="80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1"/>
  <sheetViews>
    <sheetView zoomScaleNormal="100" workbookViewId="0">
      <selection activeCell="B3" sqref="B3"/>
    </sheetView>
  </sheetViews>
  <sheetFormatPr defaultColWidth="11.42578125" defaultRowHeight="12.75"/>
  <cols>
    <col min="1" max="1" width="11.42578125" style="97" bestFit="1" customWidth="1"/>
    <col min="2" max="2" width="34.42578125" style="100" customWidth="1"/>
    <col min="3" max="3" width="14.28515625" style="2" customWidth="1"/>
    <col min="4" max="4" width="11.42578125" style="2" bestFit="1" customWidth="1"/>
    <col min="5" max="5" width="11.42578125" style="2" customWidth="1"/>
    <col min="6" max="6" width="12.42578125" style="2" bestFit="1" customWidth="1"/>
    <col min="7" max="7" width="14.140625" style="2" bestFit="1" customWidth="1"/>
    <col min="8" max="9" width="7.140625" style="2" customWidth="1"/>
    <col min="10" max="10" width="9.28515625" style="2" bestFit="1" customWidth="1"/>
    <col min="11" max="11" width="14.28515625" style="2" customWidth="1"/>
    <col min="12" max="12" width="10" style="2" bestFit="1" customWidth="1"/>
    <col min="13" max="14" width="12.28515625" style="2" bestFit="1" customWidth="1"/>
    <col min="15" max="16384" width="11.42578125" style="10"/>
  </cols>
  <sheetData>
    <row r="1" spans="1:14" ht="24" customHeight="1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3" customFormat="1" ht="78.75">
      <c r="A2" s="11"/>
      <c r="B2" s="11" t="s">
        <v>21</v>
      </c>
      <c r="C2" s="12" t="s">
        <v>69</v>
      </c>
      <c r="D2" s="101" t="s">
        <v>46</v>
      </c>
      <c r="E2" s="101" t="s">
        <v>47</v>
      </c>
      <c r="F2" s="101" t="s">
        <v>14</v>
      </c>
      <c r="G2" s="101" t="s">
        <v>15</v>
      </c>
      <c r="H2" s="101" t="s">
        <v>16</v>
      </c>
      <c r="I2" s="101" t="s">
        <v>56</v>
      </c>
      <c r="J2" s="101" t="s">
        <v>22</v>
      </c>
      <c r="K2" s="101" t="s">
        <v>48</v>
      </c>
      <c r="L2" s="101" t="s">
        <v>19</v>
      </c>
      <c r="M2" s="12" t="s">
        <v>63</v>
      </c>
      <c r="N2" s="12" t="s">
        <v>70</v>
      </c>
    </row>
    <row r="3" spans="1:14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3" customFormat="1">
      <c r="A4" s="96"/>
      <c r="B4" s="98" t="s">
        <v>39</v>
      </c>
      <c r="C4" s="13" t="s">
        <v>43</v>
      </c>
    </row>
    <row r="5" spans="1:14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3" customFormat="1">
      <c r="A6" s="96"/>
      <c r="B6" s="99" t="s">
        <v>51</v>
      </c>
      <c r="C6" s="13" t="s">
        <v>50</v>
      </c>
    </row>
    <row r="7" spans="1:14" s="13" customFormat="1" ht="12.75" customHeight="1">
      <c r="A7" s="108" t="s">
        <v>42</v>
      </c>
      <c r="B7" s="99" t="s">
        <v>52</v>
      </c>
      <c r="C7" s="13" t="s">
        <v>53</v>
      </c>
    </row>
    <row r="8" spans="1:14" s="13" customFormat="1">
      <c r="A8" s="96">
        <v>3</v>
      </c>
      <c r="B8" s="99" t="s">
        <v>23</v>
      </c>
      <c r="C8" s="67">
        <f>SUM(C9+C13+C18)</f>
        <v>3504417</v>
      </c>
      <c r="D8" s="67">
        <f>SUM(D9+D13+D18)</f>
        <v>3308700</v>
      </c>
      <c r="E8" s="67">
        <f>SUM(E9+E13+E18)</f>
        <v>195717</v>
      </c>
      <c r="I8" s="67">
        <f>SUM(I9+I13+I18)</f>
        <v>0</v>
      </c>
      <c r="M8" s="67">
        <f>SUM(M9+M13+M18)</f>
        <v>0</v>
      </c>
      <c r="N8" s="67">
        <f>SUM(N9+N13+N18)</f>
        <v>0</v>
      </c>
    </row>
    <row r="9" spans="1:14" s="13" customFormat="1">
      <c r="A9" s="96">
        <v>31</v>
      </c>
      <c r="B9" s="99" t="s">
        <v>24</v>
      </c>
      <c r="C9" s="67">
        <f>SUM(C10+C11+C12)</f>
        <v>3125200</v>
      </c>
      <c r="D9" s="67">
        <f>SUM(D10 +D11+D12)</f>
        <v>3125200</v>
      </c>
      <c r="E9" s="13">
        <f>SUM(E10+E11+E12)</f>
        <v>0</v>
      </c>
      <c r="I9" s="67">
        <f>SUM(I10+I11+I12)</f>
        <v>0</v>
      </c>
      <c r="M9" s="67">
        <f>SUM(M10+M11+M12)</f>
        <v>0</v>
      </c>
      <c r="N9" s="67">
        <f>SUM(N10+N11+N12)</f>
        <v>0</v>
      </c>
    </row>
    <row r="10" spans="1:14">
      <c r="A10" s="95">
        <v>311</v>
      </c>
      <c r="B10" s="16" t="s">
        <v>25</v>
      </c>
      <c r="C10" s="65">
        <f>SUM(D10+E10+F10+G10+H10+I10+J10+K10+L10)</f>
        <v>2543000</v>
      </c>
      <c r="D10" s="65">
        <v>2543000</v>
      </c>
      <c r="E10" s="10"/>
      <c r="F10" s="10"/>
      <c r="G10" s="10"/>
      <c r="H10" s="10"/>
      <c r="I10" s="65"/>
      <c r="J10" s="10"/>
      <c r="K10" s="10"/>
      <c r="L10" s="10"/>
      <c r="M10" s="65"/>
      <c r="N10" s="65"/>
    </row>
    <row r="11" spans="1:14">
      <c r="A11" s="95">
        <v>312</v>
      </c>
      <c r="B11" s="16" t="s">
        <v>26</v>
      </c>
      <c r="C11" s="65">
        <f>SUM(D11+E11+F11+G11+H11+I11+J11+K11+L11)</f>
        <v>142900</v>
      </c>
      <c r="D11" s="65">
        <v>142900</v>
      </c>
      <c r="E11" s="10"/>
      <c r="F11" s="10"/>
      <c r="G11" s="10"/>
      <c r="H11" s="10"/>
      <c r="I11" s="10"/>
      <c r="J11" s="10"/>
      <c r="K11" s="10"/>
      <c r="L11" s="10"/>
      <c r="M11" s="65"/>
      <c r="N11" s="65"/>
    </row>
    <row r="12" spans="1:14">
      <c r="A12" s="95">
        <v>313</v>
      </c>
      <c r="B12" s="16" t="s">
        <v>27</v>
      </c>
      <c r="C12" s="65">
        <f>SUM(D12+E12+F12+G12+H12+I12+J12+K12+L12)</f>
        <v>439300</v>
      </c>
      <c r="D12" s="65">
        <v>439300</v>
      </c>
      <c r="E12" s="10"/>
      <c r="F12" s="10"/>
      <c r="G12" s="10"/>
      <c r="H12" s="10"/>
      <c r="I12" s="65"/>
      <c r="J12" s="10"/>
      <c r="K12" s="10"/>
      <c r="L12" s="10"/>
      <c r="M12" s="65"/>
      <c r="N12" s="65"/>
    </row>
    <row r="13" spans="1:14" s="13" customFormat="1">
      <c r="A13" s="96">
        <v>32</v>
      </c>
      <c r="B13" s="99" t="s">
        <v>28</v>
      </c>
      <c r="C13" s="67">
        <f>SUM(C14+C15+C16+C17)</f>
        <v>378017</v>
      </c>
      <c r="D13" s="67">
        <f>SUM(D14+D15+D16+D17)</f>
        <v>183500</v>
      </c>
      <c r="E13" s="67">
        <f>SUM(E14+E15+E16+E17)</f>
        <v>194517</v>
      </c>
      <c r="I13" s="67">
        <f>SUM(I14+I15+I16+I17)</f>
        <v>0</v>
      </c>
      <c r="M13" s="67">
        <f>SUM(M14+M15+M16+M17)</f>
        <v>0</v>
      </c>
      <c r="N13" s="67">
        <f>SUM(N14+N15+N16+N17)</f>
        <v>0</v>
      </c>
    </row>
    <row r="14" spans="1:14">
      <c r="A14" s="95">
        <v>321</v>
      </c>
      <c r="B14" s="16" t="s">
        <v>29</v>
      </c>
      <c r="C14" s="65">
        <f>SUM(D14+E14+F14+G14+H14+I14+J14+K14+L14)</f>
        <v>179915</v>
      </c>
      <c r="D14" s="65">
        <v>170000</v>
      </c>
      <c r="E14" s="65">
        <v>9915</v>
      </c>
      <c r="F14" s="10"/>
      <c r="G14" s="10"/>
      <c r="H14" s="10"/>
      <c r="I14" s="65"/>
      <c r="J14" s="10"/>
      <c r="K14" s="10"/>
      <c r="L14" s="10"/>
      <c r="M14" s="65"/>
      <c r="N14" s="65"/>
    </row>
    <row r="15" spans="1:14">
      <c r="A15" s="95">
        <v>322</v>
      </c>
      <c r="B15" s="16" t="s">
        <v>30</v>
      </c>
      <c r="C15" s="65">
        <f>SUM(D15+E15+F15+G15+H15+I15+J15+K15+L15)</f>
        <v>106075</v>
      </c>
      <c r="D15" s="10"/>
      <c r="E15" s="65">
        <v>106075</v>
      </c>
      <c r="F15" s="10"/>
      <c r="G15" s="10"/>
      <c r="H15" s="10"/>
      <c r="I15" s="65"/>
      <c r="J15" s="10"/>
      <c r="K15" s="10"/>
      <c r="L15" s="10"/>
      <c r="M15" s="65"/>
      <c r="N15" s="65"/>
    </row>
    <row r="16" spans="1:14">
      <c r="A16" s="95">
        <v>323</v>
      </c>
      <c r="B16" s="16" t="s">
        <v>31</v>
      </c>
      <c r="C16" s="65">
        <f>SUM(D16+E16+F16+G16+H16+I16+J16+K16+L16)</f>
        <v>67006</v>
      </c>
      <c r="D16" s="10"/>
      <c r="E16" s="65">
        <v>67006</v>
      </c>
      <c r="F16" s="10"/>
      <c r="G16" s="10"/>
      <c r="H16" s="10"/>
      <c r="I16" s="65"/>
      <c r="J16" s="10"/>
      <c r="K16" s="10"/>
      <c r="L16" s="10"/>
      <c r="M16" s="65"/>
      <c r="N16" s="65"/>
    </row>
    <row r="17" spans="1:14">
      <c r="A17" s="95">
        <v>329</v>
      </c>
      <c r="B17" s="16" t="s">
        <v>32</v>
      </c>
      <c r="C17" s="65">
        <f>SUM(D17+E17+F17+G17+H17+I17+J17+K17+L17)</f>
        <v>25021</v>
      </c>
      <c r="D17" s="111">
        <v>13500</v>
      </c>
      <c r="E17" s="65">
        <v>11521</v>
      </c>
      <c r="F17" s="10"/>
      <c r="G17" s="10"/>
      <c r="H17" s="10"/>
      <c r="I17" s="65"/>
      <c r="J17" s="10"/>
      <c r="K17" s="10"/>
      <c r="L17" s="10"/>
      <c r="M17" s="65"/>
      <c r="N17" s="65"/>
    </row>
    <row r="18" spans="1:14" s="13" customFormat="1">
      <c r="A18" s="96">
        <v>34</v>
      </c>
      <c r="B18" s="99" t="s">
        <v>33</v>
      </c>
      <c r="C18" s="67">
        <f>SUM(C19)</f>
        <v>1200</v>
      </c>
      <c r="D18" s="13">
        <f>SUM(D19)</f>
        <v>0</v>
      </c>
      <c r="E18" s="67">
        <f>SUM(E19)</f>
        <v>1200</v>
      </c>
      <c r="I18" s="67">
        <f>SUM(I19)</f>
        <v>0</v>
      </c>
      <c r="M18" s="67">
        <f>SUM(M19)</f>
        <v>0</v>
      </c>
      <c r="N18" s="67">
        <f>SUM(N19)</f>
        <v>0</v>
      </c>
    </row>
    <row r="19" spans="1:14">
      <c r="A19" s="95">
        <v>343</v>
      </c>
      <c r="B19" s="16" t="s">
        <v>34</v>
      </c>
      <c r="C19" s="65">
        <f>SUM(D19+E19+F19+G19+H19+I19+J19+K19+L19)</f>
        <v>1200</v>
      </c>
      <c r="D19" s="10"/>
      <c r="E19" s="65">
        <v>1200</v>
      </c>
      <c r="F19" s="10"/>
      <c r="G19" s="10"/>
      <c r="H19" s="10"/>
      <c r="I19" s="65"/>
      <c r="J19" s="10"/>
      <c r="K19" s="10"/>
      <c r="L19" s="10"/>
      <c r="M19" s="65"/>
      <c r="N19" s="65"/>
    </row>
    <row r="20" spans="1:14" s="13" customFormat="1" ht="25.5">
      <c r="A20" s="96">
        <v>4</v>
      </c>
      <c r="B20" s="99" t="s">
        <v>36</v>
      </c>
      <c r="C20" s="67">
        <f>SUM(C21)</f>
        <v>39676.25</v>
      </c>
      <c r="D20" s="13">
        <f>SUM(D21)</f>
        <v>0</v>
      </c>
      <c r="E20" s="67">
        <f>SUM(E21)</f>
        <v>39676.25</v>
      </c>
      <c r="I20" s="67"/>
      <c r="M20" s="67">
        <f>SUM(M21)</f>
        <v>0</v>
      </c>
      <c r="N20" s="13">
        <f>SUM(N21)</f>
        <v>0</v>
      </c>
    </row>
    <row r="21" spans="1:14" s="13" customFormat="1" ht="25.5">
      <c r="A21" s="96">
        <v>42</v>
      </c>
      <c r="B21" s="99" t="s">
        <v>37</v>
      </c>
      <c r="C21" s="67">
        <f>SUM(C22+C23+C24+C25)</f>
        <v>39676.25</v>
      </c>
      <c r="D21" s="13">
        <f>SUM(D22+D23+D24)</f>
        <v>0</v>
      </c>
      <c r="E21" s="67">
        <f>SUM(E22+E23+E24+E25)</f>
        <v>39676.25</v>
      </c>
      <c r="I21" s="67"/>
      <c r="M21" s="67">
        <f>SUM(M22+M23+M24+M25)</f>
        <v>0</v>
      </c>
      <c r="N21" s="13">
        <f>SUM(N22+N23+N24+N25)</f>
        <v>0</v>
      </c>
    </row>
    <row r="22" spans="1:14">
      <c r="A22" s="95">
        <v>421</v>
      </c>
      <c r="B22" s="16" t="s">
        <v>44</v>
      </c>
      <c r="C22" s="65">
        <f>SUM(D22+E22+F22+G22+H22+I22+J22+K22+L22)</f>
        <v>0</v>
      </c>
      <c r="D22" s="10"/>
      <c r="E22" s="65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95">
        <v>422</v>
      </c>
      <c r="B23" s="16" t="s">
        <v>35</v>
      </c>
      <c r="C23" s="111">
        <f>SUM(D23+E23+F23+G23+H23+I23+J23+K23+L23)</f>
        <v>11176.25</v>
      </c>
      <c r="D23" s="10"/>
      <c r="E23" s="111">
        <v>11176.25</v>
      </c>
      <c r="F23" s="10"/>
      <c r="G23" s="10"/>
      <c r="H23" s="10"/>
      <c r="I23" s="65"/>
      <c r="J23" s="10"/>
      <c r="K23" s="10"/>
      <c r="L23" s="10"/>
      <c r="M23" s="111"/>
      <c r="N23" s="111"/>
    </row>
    <row r="24" spans="1:14">
      <c r="A24" s="95">
        <v>424</v>
      </c>
      <c r="B24" s="16" t="s">
        <v>45</v>
      </c>
      <c r="C24" s="65">
        <f>SUM(D24+E24+F24+G24+H24+I24+J24+K24+L24)</f>
        <v>3000</v>
      </c>
      <c r="D24" s="10"/>
      <c r="E24" s="111">
        <v>3000</v>
      </c>
      <c r="F24" s="10"/>
      <c r="G24" s="10"/>
      <c r="H24" s="10"/>
      <c r="I24" s="65"/>
      <c r="J24" s="10"/>
      <c r="K24" s="10"/>
      <c r="L24" s="10"/>
      <c r="M24" s="111"/>
      <c r="N24" s="111"/>
    </row>
    <row r="25" spans="1:14">
      <c r="A25" s="95">
        <v>451</v>
      </c>
      <c r="B25" s="16" t="s">
        <v>71</v>
      </c>
      <c r="C25" s="115">
        <f>SUM(D25+E25+F25+G25+H25+I25+J25+K25+L25)</f>
        <v>25500</v>
      </c>
      <c r="D25" s="10"/>
      <c r="E25" s="111">
        <v>25500</v>
      </c>
      <c r="F25" s="10"/>
      <c r="G25" s="10"/>
      <c r="H25" s="10"/>
      <c r="I25" s="10"/>
      <c r="J25" s="10"/>
      <c r="K25" s="10"/>
      <c r="L25" s="10"/>
      <c r="M25" s="111"/>
      <c r="N25" s="111"/>
    </row>
    <row r="26" spans="1:14">
      <c r="A26" s="96"/>
      <c r="B26" s="99" t="s">
        <v>54</v>
      </c>
      <c r="C26" s="10" t="s">
        <v>49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13" customFormat="1" ht="12.75" customHeight="1">
      <c r="A27" s="108" t="s">
        <v>42</v>
      </c>
      <c r="B27" s="99" t="s">
        <v>55</v>
      </c>
    </row>
    <row r="28" spans="1:14" s="13" customFormat="1">
      <c r="A28" s="96">
        <v>3</v>
      </c>
      <c r="B28" s="99" t="s">
        <v>23</v>
      </c>
      <c r="C28" s="67">
        <f t="shared" ref="C28:J28" si="0">SUM(C29+C37)</f>
        <v>476550</v>
      </c>
      <c r="D28" s="13">
        <f t="shared" si="0"/>
        <v>0</v>
      </c>
      <c r="E28" s="67">
        <f t="shared" si="0"/>
        <v>208660</v>
      </c>
      <c r="F28" s="67">
        <f t="shared" si="0"/>
        <v>2300</v>
      </c>
      <c r="G28" s="114">
        <f t="shared" si="0"/>
        <v>132890</v>
      </c>
      <c r="H28" s="67">
        <f t="shared" si="0"/>
        <v>28000</v>
      </c>
      <c r="I28" s="13">
        <f t="shared" si="0"/>
        <v>100500</v>
      </c>
      <c r="J28" s="114">
        <f t="shared" si="0"/>
        <v>4200</v>
      </c>
      <c r="M28" s="67">
        <f>SUM(M29+M37)</f>
        <v>0</v>
      </c>
      <c r="N28" s="67">
        <f>SUM(N29+N37)</f>
        <v>0</v>
      </c>
    </row>
    <row r="29" spans="1:14" s="13" customFormat="1">
      <c r="A29" s="96">
        <v>32</v>
      </c>
      <c r="B29" s="99" t="s">
        <v>28</v>
      </c>
      <c r="C29" s="67">
        <f>SUM(C30+C31+C32+C33+C34+C35+C36)</f>
        <v>475340</v>
      </c>
      <c r="D29" s="13">
        <f>SUM(D32+D33+D34+D36)</f>
        <v>0</v>
      </c>
      <c r="E29" s="67">
        <f t="shared" ref="E29:J29" si="1">SUM(E30+E31+E32+E33+E34+E35+E36)</f>
        <v>208660</v>
      </c>
      <c r="F29" s="67">
        <f t="shared" si="1"/>
        <v>2300</v>
      </c>
      <c r="G29" s="114">
        <f t="shared" si="1"/>
        <v>132390</v>
      </c>
      <c r="H29" s="67">
        <f t="shared" si="1"/>
        <v>27750</v>
      </c>
      <c r="I29" s="13">
        <f t="shared" si="1"/>
        <v>100040</v>
      </c>
      <c r="J29" s="114">
        <f t="shared" si="1"/>
        <v>4200</v>
      </c>
      <c r="K29" s="67"/>
      <c r="M29" s="67">
        <f>SUM(M30+M31+M32+M33+M34+M35+M36)</f>
        <v>0</v>
      </c>
      <c r="N29" s="67">
        <f>SUM(N30+N31+N32+N33+N34+N35+N36)</f>
        <v>0</v>
      </c>
    </row>
    <row r="30" spans="1:14" s="13" customFormat="1">
      <c r="A30" s="95">
        <v>311</v>
      </c>
      <c r="B30" s="16" t="s">
        <v>61</v>
      </c>
      <c r="C30" s="65">
        <f>SUM(D30+E30+F30+G30+I30+J30+K30+L30)</f>
        <v>79865</v>
      </c>
      <c r="E30" s="65">
        <v>29565</v>
      </c>
      <c r="F30" s="67"/>
      <c r="G30" s="111">
        <v>50300</v>
      </c>
      <c r="H30" s="67"/>
      <c r="I30" s="67"/>
      <c r="K30" s="67"/>
      <c r="M30" s="65"/>
      <c r="N30" s="65"/>
    </row>
    <row r="31" spans="1:14" s="13" customFormat="1">
      <c r="A31" s="95">
        <v>313</v>
      </c>
      <c r="B31" s="16" t="s">
        <v>27</v>
      </c>
      <c r="C31" s="65">
        <f t="shared" ref="C31:C36" si="2">SUM(D31+E31+F31+G31+H31+I31+J31+K31+L31)</f>
        <v>13775</v>
      </c>
      <c r="E31" s="65">
        <v>5085</v>
      </c>
      <c r="F31" s="67"/>
      <c r="G31" s="111">
        <v>8690</v>
      </c>
      <c r="H31" s="67"/>
      <c r="I31" s="67"/>
      <c r="K31" s="67"/>
      <c r="M31" s="65"/>
      <c r="N31" s="65"/>
    </row>
    <row r="32" spans="1:14">
      <c r="A32" s="95">
        <v>321</v>
      </c>
      <c r="B32" s="16" t="s">
        <v>29</v>
      </c>
      <c r="C32" s="65">
        <f t="shared" si="2"/>
        <v>20440</v>
      </c>
      <c r="D32" s="10"/>
      <c r="E32" s="111">
        <v>170</v>
      </c>
      <c r="F32" s="111"/>
      <c r="G32" s="111">
        <v>8000</v>
      </c>
      <c r="H32" s="65">
        <v>5910</v>
      </c>
      <c r="I32" s="65">
        <v>5340</v>
      </c>
      <c r="J32" s="10">
        <v>1020</v>
      </c>
      <c r="K32" s="10"/>
      <c r="L32" s="10"/>
      <c r="M32" s="65"/>
      <c r="N32" s="65"/>
    </row>
    <row r="33" spans="1:14">
      <c r="A33" s="95">
        <v>322</v>
      </c>
      <c r="B33" s="16" t="s">
        <v>30</v>
      </c>
      <c r="C33" s="65">
        <f t="shared" si="2"/>
        <v>264680</v>
      </c>
      <c r="D33" s="10"/>
      <c r="E33" s="65">
        <v>172840</v>
      </c>
      <c r="F33" s="65">
        <v>1700</v>
      </c>
      <c r="G33" s="111">
        <v>20000</v>
      </c>
      <c r="H33" s="65">
        <v>740</v>
      </c>
      <c r="I33" s="65">
        <v>69400</v>
      </c>
      <c r="J33" s="111"/>
      <c r="K33" s="10"/>
      <c r="L33" s="10"/>
      <c r="M33" s="65"/>
      <c r="N33" s="65"/>
    </row>
    <row r="34" spans="1:14">
      <c r="A34" s="95">
        <v>323</v>
      </c>
      <c r="B34" s="16" t="s">
        <v>31</v>
      </c>
      <c r="C34" s="65">
        <f t="shared" si="2"/>
        <v>61500</v>
      </c>
      <c r="D34" s="10"/>
      <c r="E34" s="65">
        <v>1000</v>
      </c>
      <c r="F34" s="111"/>
      <c r="G34" s="111">
        <v>31200</v>
      </c>
      <c r="H34" s="65">
        <v>12000</v>
      </c>
      <c r="I34" s="65">
        <v>17300</v>
      </c>
      <c r="J34" s="10"/>
      <c r="K34" s="10"/>
      <c r="L34" s="10"/>
      <c r="M34" s="65"/>
      <c r="N34" s="65"/>
    </row>
    <row r="35" spans="1:14">
      <c r="A35" s="95">
        <v>324</v>
      </c>
      <c r="B35" s="16" t="s">
        <v>62</v>
      </c>
      <c r="C35" s="65">
        <f t="shared" si="2"/>
        <v>6700</v>
      </c>
      <c r="D35" s="10"/>
      <c r="E35" s="65"/>
      <c r="F35" s="10"/>
      <c r="G35" s="111">
        <v>6700</v>
      </c>
      <c r="H35" s="65"/>
      <c r="I35" s="65"/>
      <c r="J35" s="10"/>
      <c r="K35" s="10"/>
      <c r="L35" s="10"/>
      <c r="M35" s="65"/>
      <c r="N35" s="65"/>
    </row>
    <row r="36" spans="1:14">
      <c r="A36" s="95">
        <v>329</v>
      </c>
      <c r="B36" s="16" t="s">
        <v>32</v>
      </c>
      <c r="C36" s="65">
        <f t="shared" si="2"/>
        <v>28380</v>
      </c>
      <c r="D36" s="10"/>
      <c r="E36" s="65"/>
      <c r="F36" s="111">
        <v>600</v>
      </c>
      <c r="G36" s="111">
        <v>7500</v>
      </c>
      <c r="H36" s="65">
        <v>9100</v>
      </c>
      <c r="I36" s="65">
        <v>8000</v>
      </c>
      <c r="J36" s="10">
        <v>3180</v>
      </c>
      <c r="K36" s="10"/>
      <c r="L36" s="10"/>
      <c r="M36" s="65"/>
      <c r="N36" s="65"/>
    </row>
    <row r="37" spans="1:14">
      <c r="A37" s="96">
        <v>34</v>
      </c>
      <c r="B37" s="99" t="s">
        <v>57</v>
      </c>
      <c r="C37" s="67">
        <f>SUM(C38)</f>
        <v>1210</v>
      </c>
      <c r="D37" s="10">
        <f>SUM(D38)</f>
        <v>0</v>
      </c>
      <c r="E37" s="65">
        <f>SUM(E38)</f>
        <v>0</v>
      </c>
      <c r="F37" s="10">
        <v>0</v>
      </c>
      <c r="G37" s="10">
        <f>SUM(G38+G39)</f>
        <v>500</v>
      </c>
      <c r="H37" s="67">
        <f>SUM(H38+H39)</f>
        <v>250</v>
      </c>
      <c r="I37" s="67">
        <f>SUM(I38)</f>
        <v>460</v>
      </c>
      <c r="J37" s="10"/>
      <c r="K37" s="10"/>
      <c r="L37" s="10"/>
      <c r="M37" s="67">
        <f>SUM(M38)</f>
        <v>0</v>
      </c>
      <c r="N37" s="67">
        <f>SUM(N38)</f>
        <v>0</v>
      </c>
    </row>
    <row r="38" spans="1:14">
      <c r="A38" s="95">
        <v>343</v>
      </c>
      <c r="B38" s="16" t="s">
        <v>34</v>
      </c>
      <c r="C38" s="65">
        <f>SUM(D38+E38+F38+G38+H38+I38+J38+K38+L38)</f>
        <v>1210</v>
      </c>
      <c r="D38" s="10"/>
      <c r="E38" s="65"/>
      <c r="F38" s="10"/>
      <c r="G38" s="10">
        <v>500</v>
      </c>
      <c r="H38" s="65">
        <v>250</v>
      </c>
      <c r="I38" s="65">
        <v>460</v>
      </c>
      <c r="J38" s="10"/>
      <c r="K38" s="10"/>
      <c r="L38" s="13"/>
      <c r="M38" s="65"/>
      <c r="N38" s="65"/>
    </row>
    <row r="39" spans="1:14">
      <c r="A39" s="95"/>
      <c r="B39" s="16"/>
      <c r="C39" s="65"/>
      <c r="D39" s="10"/>
      <c r="E39" s="65"/>
      <c r="F39" s="10"/>
      <c r="G39" s="10"/>
      <c r="H39" s="65"/>
      <c r="I39" s="65"/>
      <c r="J39" s="10"/>
      <c r="K39" s="10"/>
      <c r="L39" s="10"/>
      <c r="M39" s="10"/>
      <c r="N39" s="10"/>
    </row>
    <row r="40" spans="1:14" ht="25.5">
      <c r="A40" s="96">
        <v>4</v>
      </c>
      <c r="B40" s="99" t="s">
        <v>36</v>
      </c>
      <c r="C40" s="67">
        <f>SUM(C41)</f>
        <v>346100</v>
      </c>
      <c r="D40" s="10">
        <f>SUM(D41+D43)</f>
        <v>0</v>
      </c>
      <c r="E40" s="67">
        <f>SUM(E41+E43)</f>
        <v>0</v>
      </c>
      <c r="F40" s="114">
        <f>SUM(F41)</f>
        <v>3000</v>
      </c>
      <c r="G40" s="114">
        <f>SUM(G41)</f>
        <v>275100</v>
      </c>
      <c r="H40" s="13">
        <f>SUM(H41)</f>
        <v>65000</v>
      </c>
      <c r="I40" s="67">
        <f>SUM(I41)</f>
        <v>0</v>
      </c>
      <c r="J40" s="13">
        <f>SUM(J41)</f>
        <v>3000</v>
      </c>
      <c r="K40" s="67"/>
      <c r="L40" s="10"/>
      <c r="M40" s="67">
        <f>SUM(M41)</f>
        <v>0</v>
      </c>
      <c r="N40" s="114">
        <f>SUM(N41)</f>
        <v>0</v>
      </c>
    </row>
    <row r="41" spans="1:14" s="13" customFormat="1" ht="12.75" customHeight="1">
      <c r="A41" s="96">
        <v>42</v>
      </c>
      <c r="B41" s="99" t="s">
        <v>37</v>
      </c>
      <c r="C41" s="67">
        <f t="shared" ref="C41:H41" si="3">SUM(C42+C43+C44+C45+C46+C47)</f>
        <v>346100</v>
      </c>
      <c r="D41" s="13">
        <f t="shared" si="3"/>
        <v>0</v>
      </c>
      <c r="E41" s="67">
        <f t="shared" si="3"/>
        <v>0</v>
      </c>
      <c r="F41" s="114">
        <f t="shared" si="3"/>
        <v>3000</v>
      </c>
      <c r="G41" s="114">
        <f t="shared" si="3"/>
        <v>275100</v>
      </c>
      <c r="H41" s="117">
        <f t="shared" si="3"/>
        <v>65000</v>
      </c>
      <c r="I41" s="67">
        <f>SUM(I42+I43+I44)</f>
        <v>0</v>
      </c>
      <c r="J41" s="13">
        <f>SUM(J42+J43+J44)</f>
        <v>3000</v>
      </c>
      <c r="K41" s="67"/>
      <c r="M41" s="67">
        <f>SUM(M42+M43+M44+M45+M46)</f>
        <v>0</v>
      </c>
      <c r="N41" s="67"/>
    </row>
    <row r="42" spans="1:14" s="13" customFormat="1">
      <c r="A42" s="95">
        <v>421</v>
      </c>
      <c r="B42" s="16" t="s">
        <v>44</v>
      </c>
      <c r="C42" s="65">
        <f>SUM(D42+E42+F42+G42+H42+I42+J42+K42+L42)</f>
        <v>20000</v>
      </c>
      <c r="E42" s="65"/>
      <c r="G42" s="111">
        <v>20000</v>
      </c>
      <c r="K42" s="65"/>
      <c r="L42" s="10"/>
      <c r="M42" s="65"/>
    </row>
    <row r="43" spans="1:14" s="13" customFormat="1">
      <c r="A43" s="95">
        <v>422</v>
      </c>
      <c r="B43" s="16" t="s">
        <v>35</v>
      </c>
      <c r="C43" s="65">
        <f>SUM(D43+E43+F43+G43+H43+I43+J43+K43+L43)</f>
        <v>265710</v>
      </c>
      <c r="E43" s="13">
        <f>SUM(E44)</f>
        <v>0</v>
      </c>
      <c r="F43" s="111">
        <v>3000</v>
      </c>
      <c r="G43" s="111">
        <v>198600</v>
      </c>
      <c r="H43" s="118">
        <v>61110</v>
      </c>
      <c r="I43" s="65"/>
      <c r="J43" s="10">
        <v>3000</v>
      </c>
      <c r="M43" s="65"/>
      <c r="N43" s="67"/>
    </row>
    <row r="44" spans="1:14">
      <c r="A44" s="95">
        <v>424</v>
      </c>
      <c r="B44" s="16" t="s">
        <v>45</v>
      </c>
      <c r="C44" s="115">
        <f>SUM(D44+E44+F44+G44+H44+I44+J44+K44+L44)</f>
        <v>3890</v>
      </c>
      <c r="D44" s="10"/>
      <c r="E44" s="10"/>
      <c r="F44" s="111"/>
      <c r="G44" s="10"/>
      <c r="H44" s="111">
        <v>3890</v>
      </c>
      <c r="I44" s="65"/>
      <c r="J44" s="10"/>
      <c r="K44" s="10"/>
      <c r="L44" s="10"/>
      <c r="M44" s="65"/>
      <c r="N44" s="65"/>
    </row>
    <row r="45" spans="1:14">
      <c r="A45" s="95">
        <v>451</v>
      </c>
      <c r="B45" s="16" t="s">
        <v>71</v>
      </c>
      <c r="C45" s="10">
        <f>SUM(D45+E45+F45+G45+H45+I45+J45+K45+L45)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>
      <c r="A46" s="95">
        <v>425</v>
      </c>
      <c r="B46" s="16" t="s">
        <v>72</v>
      </c>
      <c r="C46" s="10">
        <f>SUM(D46+E46+F46+G46+H46+I46+J46+K46+L46)</f>
        <v>45000</v>
      </c>
      <c r="D46" s="10"/>
      <c r="E46" s="10"/>
      <c r="F46" s="10"/>
      <c r="G46" s="111">
        <v>45000</v>
      </c>
      <c r="H46" s="10"/>
      <c r="I46" s="10"/>
      <c r="J46" s="10"/>
      <c r="K46" s="10"/>
      <c r="L46" s="10"/>
      <c r="M46" s="10"/>
      <c r="N46" s="10"/>
    </row>
    <row r="47" spans="1:14" s="116" customFormat="1">
      <c r="A47" s="95">
        <v>426</v>
      </c>
      <c r="B47" s="16" t="s">
        <v>76</v>
      </c>
      <c r="C47" s="115">
        <f>SUM(D47+E47+F47+G47+H47+I47+J47+K47+K53)</f>
        <v>11500</v>
      </c>
      <c r="G47" s="111">
        <v>11500</v>
      </c>
    </row>
    <row r="48" spans="1:14">
      <c r="A48" s="95"/>
      <c r="B48" s="99" t="s">
        <v>58</v>
      </c>
      <c r="C48" s="67">
        <f>SUM(C8+C20+C28+C40)</f>
        <v>4366743.25</v>
      </c>
      <c r="D48" s="67">
        <f>SUM(D8+D20+D28+D40)</f>
        <v>3308700</v>
      </c>
      <c r="E48" s="67">
        <f>SUM(E8+E20+E28+E40)</f>
        <v>444053.25</v>
      </c>
      <c r="F48" s="67">
        <f>SUM(F8+F20+F28+F40)</f>
        <v>5300</v>
      </c>
      <c r="G48" s="114">
        <f>SUM(G8+G20+G28+G40)</f>
        <v>407990</v>
      </c>
      <c r="H48" s="67">
        <f>SUM(H8+I20+H28+H40)</f>
        <v>93000</v>
      </c>
      <c r="I48" s="13">
        <f>SUM(I8+I20+I28+I40)</f>
        <v>100500</v>
      </c>
      <c r="J48" s="114">
        <f>SUM(J8+J20+J28+J40)</f>
        <v>7200</v>
      </c>
      <c r="K48" s="67"/>
      <c r="L48" s="13"/>
      <c r="M48" s="67">
        <f>SUM(M8+M20+M28+M40)</f>
        <v>0</v>
      </c>
      <c r="N48" s="67">
        <f>SUM(N8+N20+N28+N40)</f>
        <v>0</v>
      </c>
    </row>
    <row r="49" spans="1:14">
      <c r="A49" s="95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 customHeight="1">
      <c r="A50" s="95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>
      <c r="A51" s="95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96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13" customFormat="1">
      <c r="A53" s="108"/>
      <c r="B53" s="99"/>
    </row>
    <row r="54" spans="1:14" s="13" customFormat="1">
      <c r="A54" s="96"/>
      <c r="B54" s="99"/>
    </row>
    <row r="55" spans="1:14" s="13" customFormat="1">
      <c r="A55" s="96"/>
      <c r="B55" s="99"/>
    </row>
    <row r="56" spans="1:14">
      <c r="A56" s="95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A57" s="95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>
      <c r="A58" s="95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s="13" customFormat="1">
      <c r="A59" s="96"/>
      <c r="B59" s="99"/>
    </row>
    <row r="60" spans="1:14">
      <c r="A60" s="95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>
      <c r="A61" s="95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95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>
      <c r="A63" s="95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s="13" customFormat="1">
      <c r="A64" s="96"/>
      <c r="B64" s="99"/>
    </row>
    <row r="65" spans="1:14">
      <c r="A65" s="96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>
      <c r="A66" s="96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>
      <c r="A67" s="96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>
      <c r="A68" s="96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>
      <c r="A69" s="96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>
      <c r="A70" s="96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>
      <c r="A71" s="96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>
      <c r="A72" s="96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>
      <c r="A74" s="96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>
      <c r="A75" s="96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>
      <c r="A76" s="96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>
      <c r="A77" s="96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>
      <c r="A78" s="96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>
      <c r="A79" s="96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>
      <c r="A80" s="96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>
      <c r="A81" s="96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>
      <c r="A82" s="96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>
      <c r="A83" s="96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>
      <c r="A84" s="96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>
      <c r="A85" s="96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>
      <c r="A86" s="96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>
      <c r="A87" s="96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>
      <c r="A88" s="96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>
      <c r="A89" s="96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>
      <c r="A90" s="96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>
      <c r="A92" s="96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>
      <c r="A93" s="96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>
      <c r="A94" s="96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>
      <c r="A95" s="96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>
      <c r="A96" s="96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>
      <c r="A97" s="96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>
      <c r="A98" s="96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>
      <c r="A99" s="96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>
      <c r="A100" s="96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>
      <c r="A101" s="96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>
      <c r="A102" s="96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>
      <c r="A103" s="96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>
      <c r="A104" s="96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>
      <c r="A105" s="96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>
      <c r="A106" s="96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>
      <c r="A107" s="96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>
      <c r="A108" s="96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>
      <c r="A109" s="96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>
      <c r="A110" s="96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>
      <c r="A112" s="9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>
      <c r="A113" s="96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>
      <c r="A114" s="96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>
      <c r="A115" s="96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>
      <c r="A116" s="96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>
      <c r="A117" s="96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>
      <c r="A118" s="96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>
      <c r="A119" s="9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>
      <c r="A120" s="96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>
      <c r="A121" s="9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>
      <c r="A122" s="9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>
      <c r="A123" s="96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>
      <c r="A124" s="9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>
      <c r="A125" s="96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>
      <c r="A126" s="96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>
      <c r="A127" s="9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>
      <c r="A128" s="96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>
      <c r="A129" s="9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>
      <c r="A130" s="9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</sheetData>
  <mergeCells count="1">
    <mergeCell ref="A1:N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75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NESTIĆ</dc:creator>
  <cp:keywords>os legrad</cp:keywords>
  <cp:lastModifiedBy>Mirjana Horvat</cp:lastModifiedBy>
  <cp:lastPrinted>2018-12-18T11:50:30Z</cp:lastPrinted>
  <dcterms:created xsi:type="dcterms:W3CDTF">2013-09-11T11:00:21Z</dcterms:created>
  <dcterms:modified xsi:type="dcterms:W3CDTF">2018-12-28T14:52:24Z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